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12330" windowHeight="7350" activeTab="1"/>
  </bookViews>
  <sheets>
    <sheet name="123" sheetId="1" r:id="rId1"/>
    <sheet name="124" sheetId="2" r:id="rId2"/>
  </sheets>
  <definedNames>
    <definedName name="_xlnm.Print_Area" localSheetId="0">'123'!$A$1:$L$66</definedName>
    <definedName name="_xlnm.Print_Area" localSheetId="1">'124'!$A$1:$L$55</definedName>
  </definedNames>
  <calcPr fullCalcOnLoad="1"/>
</workbook>
</file>

<file path=xl/sharedStrings.xml><?xml version="1.0" encoding="utf-8"?>
<sst xmlns="http://schemas.openxmlformats.org/spreadsheetml/2006/main" count="187" uniqueCount="88">
  <si>
    <t>休み</t>
  </si>
  <si>
    <t>週間トータル距離</t>
  </si>
  <si>
    <t>Total</t>
  </si>
  <si>
    <t>m</t>
  </si>
  <si>
    <t>ｺﾒﾝﾄ</t>
  </si>
  <si>
    <t>Total</t>
  </si>
  <si>
    <t>m</t>
  </si>
  <si>
    <t>ｺﾒﾝﾄ</t>
  </si>
  <si>
    <t>Total</t>
  </si>
  <si>
    <t>m</t>
  </si>
  <si>
    <t>ｺﾒﾝﾄ</t>
  </si>
  <si>
    <t>ｺﾒﾝﾄ</t>
  </si>
  <si>
    <t>ｺﾒﾝﾄ</t>
  </si>
  <si>
    <t>x</t>
  </si>
  <si>
    <t>Down</t>
  </si>
  <si>
    <t>Fr</t>
  </si>
  <si>
    <t>W-up</t>
  </si>
  <si>
    <t>x</t>
  </si>
  <si>
    <t>W-up</t>
  </si>
  <si>
    <t>SKPS</t>
  </si>
  <si>
    <t>フリーコース</t>
  </si>
  <si>
    <t>Swim</t>
  </si>
  <si>
    <t>フリーコース</t>
  </si>
  <si>
    <t>x</t>
  </si>
  <si>
    <t>cho</t>
  </si>
  <si>
    <t>Kick</t>
  </si>
  <si>
    <t>W-up</t>
  </si>
  <si>
    <t>x</t>
  </si>
  <si>
    <t>Down</t>
  </si>
  <si>
    <t>Total</t>
  </si>
  <si>
    <t>m</t>
  </si>
  <si>
    <t>ｺﾒﾝﾄ</t>
  </si>
  <si>
    <t>4S</t>
  </si>
  <si>
    <t>Swim</t>
  </si>
  <si>
    <t>cho</t>
  </si>
  <si>
    <t>x</t>
  </si>
  <si>
    <t>フリーコース</t>
  </si>
  <si>
    <t>Kits</t>
  </si>
  <si>
    <t>SKPS</t>
  </si>
  <si>
    <t>Drill</t>
  </si>
  <si>
    <t>4S</t>
  </si>
  <si>
    <t>Sc/S</t>
  </si>
  <si>
    <t>Swim</t>
  </si>
  <si>
    <t>Fly, Fr, Hup15m,QAP15m Alt</t>
  </si>
  <si>
    <t>cho</t>
  </si>
  <si>
    <t>ES</t>
  </si>
  <si>
    <t>Kick</t>
  </si>
  <si>
    <t>Fly</t>
  </si>
  <si>
    <t>Down</t>
  </si>
  <si>
    <t>1s:IM(1:50) 2s:Fr(1:40) 3s:Fr(1:30)</t>
  </si>
  <si>
    <t>Kits</t>
  </si>
  <si>
    <t>大会　リレーフェスティバル</t>
  </si>
  <si>
    <t>相模原グリーンプール</t>
  </si>
  <si>
    <t>200FlyR（4泳）</t>
  </si>
  <si>
    <t>100MR（4泳）</t>
  </si>
  <si>
    <t>100FlyR（3泳）</t>
  </si>
  <si>
    <t>Kick</t>
  </si>
  <si>
    <t>IM</t>
  </si>
  <si>
    <t>4S</t>
  </si>
  <si>
    <t>Drill</t>
  </si>
  <si>
    <t>Fly, Fr, SLD/S, Sc/S, Hup/S, DPS/S</t>
  </si>
  <si>
    <t>Fr</t>
  </si>
  <si>
    <t>KK/SK/SK/FK</t>
  </si>
  <si>
    <t>右3左3/Fr, 右1左1/Fly Alt</t>
  </si>
  <si>
    <t>Pull</t>
  </si>
  <si>
    <t>1,2t:Dog/NUR/Cup/DPS 3,4t:E/Bup/E/H</t>
  </si>
  <si>
    <t>Swim</t>
  </si>
  <si>
    <t>1-4t:Fr GoodFeel 5,6t:Fly 7,8t:Fr</t>
  </si>
  <si>
    <t>E, Pow</t>
  </si>
  <si>
    <t>ES</t>
  </si>
  <si>
    <t>(1'20-25)(1'16-20)(1'15-17)</t>
  </si>
  <si>
    <t>Sc/S</t>
  </si>
  <si>
    <t>Hup,QAP</t>
  </si>
  <si>
    <t>Fly, Fr Alt</t>
  </si>
  <si>
    <t>(Fly 36")</t>
  </si>
  <si>
    <t>Br</t>
  </si>
  <si>
    <t>UW</t>
  </si>
  <si>
    <t>2K1P</t>
  </si>
  <si>
    <t>Form</t>
  </si>
  <si>
    <t>(42-43")</t>
  </si>
  <si>
    <t>1-6t:Bup 7t:E 8t:H</t>
  </si>
  <si>
    <t>フリーコース</t>
  </si>
  <si>
    <t>W-up</t>
  </si>
  <si>
    <t>Down</t>
  </si>
  <si>
    <t>(5'16)</t>
  </si>
  <si>
    <t>マスターズコース</t>
  </si>
  <si>
    <t>(1'18-20)(1'16-17)(1'17-18)</t>
  </si>
  <si>
    <t>Hup15m, QAP15m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</si>
</sst>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;@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Times New Roman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20" fontId="5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20" fontId="5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20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77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83" fontId="5" fillId="2" borderId="2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31" fontId="5" fillId="2" borderId="2" xfId="0" applyNumberFormat="1" applyFont="1" applyFill="1" applyBorder="1" applyAlignment="1">
      <alignment horizontal="left" vertical="center"/>
    </xf>
    <xf numFmtId="56" fontId="7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SheetLayoutView="100" workbookViewId="0" topLeftCell="A43">
      <selection activeCell="A16" sqref="A16:IV23"/>
    </sheetView>
  </sheetViews>
  <sheetFormatPr defaultColWidth="9.00390625" defaultRowHeight="13.5" customHeight="1"/>
  <cols>
    <col min="1" max="1" width="5.375" style="12" customWidth="1"/>
    <col min="2" max="2" width="5.875" style="11" customWidth="1"/>
    <col min="3" max="3" width="1.4921875" style="11" customWidth="1"/>
    <col min="4" max="4" width="2.75390625" style="11" customWidth="1"/>
    <col min="5" max="5" width="1.4921875" style="11" customWidth="1"/>
    <col min="6" max="6" width="2.00390625" style="11" customWidth="1"/>
    <col min="7" max="7" width="4.75390625" style="12" customWidth="1"/>
    <col min="8" max="8" width="5.375" style="14" customWidth="1"/>
    <col min="9" max="9" width="27.25390625" style="15" customWidth="1"/>
    <col min="10" max="10" width="22.75390625" style="3" customWidth="1"/>
    <col min="11" max="11" width="5.875" style="15" customWidth="1"/>
    <col min="12" max="12" width="5.75390625" style="11" customWidth="1"/>
    <col min="13" max="13" width="5.00390625" style="11" customWidth="1"/>
    <col min="14" max="16384" width="8.875" style="11" customWidth="1"/>
  </cols>
  <sheetData>
    <row r="1" spans="1:12" ht="13.5" customHeight="1" thickBot="1">
      <c r="A1" s="44">
        <v>40525</v>
      </c>
      <c r="B1" s="44"/>
      <c r="C1" s="44"/>
      <c r="D1" s="44"/>
      <c r="E1" s="45" t="str">
        <f>TEXT(A1,"（aaa）")</f>
        <v>(月)</v>
      </c>
      <c r="F1" s="45"/>
      <c r="G1" s="6"/>
      <c r="H1" s="7"/>
      <c r="I1" s="8" t="s">
        <v>0</v>
      </c>
      <c r="J1" s="9"/>
      <c r="K1" s="10"/>
      <c r="L1" s="10"/>
    </row>
    <row r="2" spans="7:13" ht="13.5" customHeight="1" thickTop="1">
      <c r="G2" s="13"/>
      <c r="I2" s="4"/>
      <c r="M2" s="11">
        <f>IF(F2&gt;1,B2*D2*F2,IF(D2&gt;1,B2*D2,B2))</f>
        <v>0</v>
      </c>
    </row>
    <row r="3" spans="7:13" ht="13.5" customHeight="1">
      <c r="G3" s="13"/>
      <c r="H3" s="16"/>
      <c r="I3" s="4"/>
      <c r="M3" s="11">
        <f>IF(F3&gt;1,B3*D3*F3,IF(D3&gt;1,B3*D3,B3))</f>
        <v>0</v>
      </c>
    </row>
    <row r="4" spans="7:13" ht="13.5" customHeight="1">
      <c r="G4" s="13"/>
      <c r="H4" s="16"/>
      <c r="I4" s="4"/>
      <c r="M4" s="11">
        <f>IF(F4&gt;1,B4*D4*F4,IF(D4&gt;1,B4*D4,B4))</f>
        <v>0</v>
      </c>
    </row>
    <row r="5" spans="1:12" ht="13.5" customHeight="1">
      <c r="A5" s="17" t="s">
        <v>2</v>
      </c>
      <c r="B5" s="18">
        <f>SUM(M2:M4)</f>
        <v>0</v>
      </c>
      <c r="C5" s="19" t="s">
        <v>3</v>
      </c>
      <c r="D5" s="2"/>
      <c r="E5" s="2"/>
      <c r="F5" s="2"/>
      <c r="G5" s="13"/>
      <c r="H5" s="20"/>
      <c r="I5" s="21"/>
      <c r="J5" s="1"/>
      <c r="K5" s="22"/>
      <c r="L5" s="2"/>
    </row>
    <row r="6" spans="1:12" ht="13.5" customHeight="1" thickBot="1">
      <c r="A6" s="2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ht="10.5" customHeight="1" thickTop="1">
      <c r="J7" s="48"/>
    </row>
    <row r="8" spans="1:12" ht="13.5" customHeight="1" thickBot="1">
      <c r="A8" s="44">
        <f>A1+1</f>
        <v>40526</v>
      </c>
      <c r="B8" s="44"/>
      <c r="C8" s="44"/>
      <c r="D8" s="44"/>
      <c r="E8" s="45" t="str">
        <f>TEXT(A8,"（aaa）")</f>
        <v>(火)</v>
      </c>
      <c r="F8" s="45"/>
      <c r="G8" s="6"/>
      <c r="H8" s="7"/>
      <c r="I8" s="8" t="s">
        <v>20</v>
      </c>
      <c r="J8" s="47" t="s">
        <v>50</v>
      </c>
      <c r="K8" s="10">
        <v>0.9583333333333334</v>
      </c>
      <c r="L8" s="10">
        <v>0.9791666666666666</v>
      </c>
    </row>
    <row r="9" spans="1:13" ht="13.5" customHeight="1" thickTop="1">
      <c r="A9" s="12" t="s">
        <v>16</v>
      </c>
      <c r="B9" s="11">
        <v>400</v>
      </c>
      <c r="G9" s="13"/>
      <c r="I9" s="4"/>
      <c r="M9" s="11">
        <f>IF(F9&gt;1,B9*D9*F9,IF(D9&gt;1,B9*D9,B9))</f>
        <v>400</v>
      </c>
    </row>
    <row r="10" spans="1:13" ht="13.5" customHeight="1">
      <c r="A10" s="12" t="s">
        <v>21</v>
      </c>
      <c r="B10" s="11">
        <v>100</v>
      </c>
      <c r="C10" s="11" t="s">
        <v>13</v>
      </c>
      <c r="D10" s="11">
        <v>4</v>
      </c>
      <c r="G10" s="13" t="s">
        <v>15</v>
      </c>
      <c r="H10" s="16"/>
      <c r="I10" s="4"/>
      <c r="M10" s="11">
        <f>IF(F10&gt;1,B10*D10*F10,IF(D10&gt;1,B10*D10,B10))</f>
        <v>400</v>
      </c>
    </row>
    <row r="11" spans="1:13" ht="13.5" customHeight="1">
      <c r="A11" s="12" t="s">
        <v>14</v>
      </c>
      <c r="B11" s="11">
        <v>400</v>
      </c>
      <c r="G11" s="13"/>
      <c r="H11" s="16"/>
      <c r="I11" s="4"/>
      <c r="M11" s="11">
        <f>IF(F11&gt;1,B11*D11*F11,IF(D11&gt;1,B11*D11,B11))</f>
        <v>400</v>
      </c>
    </row>
    <row r="12" spans="1:12" ht="13.5" customHeight="1">
      <c r="A12" s="17" t="s">
        <v>2</v>
      </c>
      <c r="B12" s="18">
        <f>SUM(M9:M11)</f>
        <v>1200</v>
      </c>
      <c r="C12" s="19" t="s">
        <v>3</v>
      </c>
      <c r="D12" s="2"/>
      <c r="E12" s="2"/>
      <c r="F12" s="2"/>
      <c r="G12" s="13"/>
      <c r="H12" s="20"/>
      <c r="I12" s="21"/>
      <c r="J12" s="1"/>
      <c r="K12" s="22"/>
      <c r="L12" s="2"/>
    </row>
    <row r="13" spans="1:12" ht="13.5" customHeight="1" thickBot="1">
      <c r="A13" s="23" t="s">
        <v>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ht="10.5" customHeight="1" thickTop="1"/>
    <row r="15" spans="1:12" ht="13.5" customHeight="1" thickBot="1">
      <c r="A15" s="44">
        <f>A1+2</f>
        <v>40527</v>
      </c>
      <c r="B15" s="44"/>
      <c r="C15" s="44"/>
      <c r="D15" s="44"/>
      <c r="E15" s="45" t="str">
        <f>TEXT(A15,"（aaa）")</f>
        <v>(水)</v>
      </c>
      <c r="F15" s="45"/>
      <c r="G15" s="6"/>
      <c r="H15" s="7"/>
      <c r="I15" s="8" t="s">
        <v>22</v>
      </c>
      <c r="J15" s="47" t="s">
        <v>37</v>
      </c>
      <c r="K15" s="10">
        <v>0.9166666666666666</v>
      </c>
      <c r="L15" s="10">
        <v>0.9722222222222222</v>
      </c>
    </row>
    <row r="16" spans="1:13" ht="13.5" customHeight="1" thickTop="1">
      <c r="A16" s="12" t="s">
        <v>18</v>
      </c>
      <c r="B16" s="11">
        <v>400</v>
      </c>
      <c r="G16" s="13"/>
      <c r="I16" s="4" t="s">
        <v>19</v>
      </c>
      <c r="M16" s="11">
        <f aca="true" t="shared" si="0" ref="M16:M23">IF(F16&gt;1,B16*D16*F16,IF(D16&gt;1,B16*D16,B16))</f>
        <v>400</v>
      </c>
    </row>
    <row r="17" spans="1:13" ht="13.5" customHeight="1">
      <c r="A17" s="12" t="s">
        <v>66</v>
      </c>
      <c r="B17" s="11">
        <v>100</v>
      </c>
      <c r="C17" s="11" t="s">
        <v>23</v>
      </c>
      <c r="D17" s="11">
        <v>4</v>
      </c>
      <c r="E17" s="11" t="s">
        <v>35</v>
      </c>
      <c r="F17" s="11">
        <v>3</v>
      </c>
      <c r="G17" s="13"/>
      <c r="I17" s="4" t="s">
        <v>49</v>
      </c>
      <c r="M17" s="11">
        <f t="shared" si="0"/>
        <v>1200</v>
      </c>
    </row>
    <row r="18" spans="1:13" ht="13.5" customHeight="1">
      <c r="A18" s="12" t="s">
        <v>69</v>
      </c>
      <c r="B18" s="11">
        <v>100</v>
      </c>
      <c r="G18" s="13"/>
      <c r="I18" s="4"/>
      <c r="J18" s="3" t="s">
        <v>70</v>
      </c>
      <c r="M18" s="11">
        <f t="shared" si="0"/>
        <v>100</v>
      </c>
    </row>
    <row r="19" spans="1:13" ht="13.5" customHeight="1">
      <c r="A19" s="12" t="s">
        <v>59</v>
      </c>
      <c r="B19" s="11">
        <v>50</v>
      </c>
      <c r="C19" s="11" t="s">
        <v>23</v>
      </c>
      <c r="D19" s="11">
        <v>4</v>
      </c>
      <c r="G19" s="13" t="s">
        <v>61</v>
      </c>
      <c r="H19" s="16">
        <v>0.04861111111111111</v>
      </c>
      <c r="I19" s="4" t="s">
        <v>71</v>
      </c>
      <c r="M19" s="11">
        <f t="shared" si="0"/>
        <v>200</v>
      </c>
    </row>
    <row r="20" spans="1:13" ht="13.5" customHeight="1">
      <c r="A20" s="12" t="s">
        <v>66</v>
      </c>
      <c r="B20" s="11">
        <v>25</v>
      </c>
      <c r="C20" s="11" t="s">
        <v>23</v>
      </c>
      <c r="D20" s="11">
        <v>4</v>
      </c>
      <c r="G20" s="13" t="s">
        <v>61</v>
      </c>
      <c r="H20" s="16">
        <v>0.041666666666666664</v>
      </c>
      <c r="I20" s="4" t="s">
        <v>72</v>
      </c>
      <c r="M20" s="11">
        <f t="shared" si="0"/>
        <v>100</v>
      </c>
    </row>
    <row r="21" spans="1:13" ht="13.5" customHeight="1">
      <c r="A21" s="12" t="s">
        <v>69</v>
      </c>
      <c r="B21" s="11">
        <v>100</v>
      </c>
      <c r="G21" s="13"/>
      <c r="H21" s="16"/>
      <c r="I21" s="4"/>
      <c r="M21" s="11">
        <f t="shared" si="0"/>
        <v>100</v>
      </c>
    </row>
    <row r="22" spans="1:13" ht="13.5" customHeight="1">
      <c r="A22" s="12" t="s">
        <v>66</v>
      </c>
      <c r="B22" s="11">
        <v>50</v>
      </c>
      <c r="C22" s="11" t="s">
        <v>13</v>
      </c>
      <c r="D22" s="11">
        <v>8</v>
      </c>
      <c r="G22" s="13"/>
      <c r="H22" s="16">
        <v>0.04513888888888889</v>
      </c>
      <c r="I22" s="4" t="s">
        <v>73</v>
      </c>
      <c r="J22" s="3" t="s">
        <v>74</v>
      </c>
      <c r="M22" s="11">
        <f t="shared" si="0"/>
        <v>400</v>
      </c>
    </row>
    <row r="23" spans="1:13" ht="13.5" customHeight="1">
      <c r="A23" s="12" t="s">
        <v>14</v>
      </c>
      <c r="B23" s="11">
        <v>300</v>
      </c>
      <c r="G23" s="13"/>
      <c r="H23" s="16"/>
      <c r="I23" s="4"/>
      <c r="M23" s="11">
        <f t="shared" si="0"/>
        <v>300</v>
      </c>
    </row>
    <row r="24" spans="1:12" ht="13.5" customHeight="1">
      <c r="A24" s="17" t="s">
        <v>5</v>
      </c>
      <c r="B24" s="18">
        <f>SUM(M16:M23)</f>
        <v>2800</v>
      </c>
      <c r="C24" s="19" t="s">
        <v>6</v>
      </c>
      <c r="D24" s="2"/>
      <c r="E24" s="2"/>
      <c r="F24" s="2"/>
      <c r="G24" s="13"/>
      <c r="H24" s="20"/>
      <c r="I24" s="22"/>
      <c r="J24" s="1"/>
      <c r="K24" s="22"/>
      <c r="L24" s="2"/>
    </row>
    <row r="25" spans="1:12" ht="13.5" customHeight="1" thickBot="1">
      <c r="A25" s="23" t="s">
        <v>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ht="10.5" customHeight="1" thickTop="1"/>
    <row r="27" spans="1:12" ht="13.5" customHeight="1" thickBot="1">
      <c r="A27" s="44">
        <f>A1+3</f>
        <v>40528</v>
      </c>
      <c r="B27" s="44"/>
      <c r="C27" s="44"/>
      <c r="D27" s="44"/>
      <c r="E27" s="45" t="str">
        <f>TEXT(A27,"（aaa）")</f>
        <v>(木)</v>
      </c>
      <c r="F27" s="45"/>
      <c r="G27" s="6"/>
      <c r="H27" s="7"/>
      <c r="I27" s="8" t="s">
        <v>0</v>
      </c>
      <c r="J27" s="9"/>
      <c r="K27" s="10"/>
      <c r="L27" s="10"/>
    </row>
    <row r="28" spans="7:13" ht="13.5" customHeight="1" thickTop="1">
      <c r="G28" s="13"/>
      <c r="I28" s="4"/>
      <c r="M28" s="11">
        <f>IF(F28&gt;1,B28*D28*F28,IF(D28&gt;1,B28*D28,B28))</f>
        <v>0</v>
      </c>
    </row>
    <row r="29" spans="7:13" ht="13.5" customHeight="1">
      <c r="G29" s="13"/>
      <c r="H29" s="16"/>
      <c r="I29" s="4"/>
      <c r="M29" s="11">
        <f>IF(F29&gt;1,B29*D29*F29,IF(D29&gt;1,B29*D29,B29))</f>
        <v>0</v>
      </c>
    </row>
    <row r="30" spans="1:12" ht="13.5" customHeight="1">
      <c r="A30" s="17" t="s">
        <v>8</v>
      </c>
      <c r="B30" s="18">
        <f>SUM(M28:M29)</f>
        <v>0</v>
      </c>
      <c r="C30" s="19" t="s">
        <v>9</v>
      </c>
      <c r="D30" s="2"/>
      <c r="E30" s="2"/>
      <c r="F30" s="2"/>
      <c r="G30" s="13"/>
      <c r="H30" s="20"/>
      <c r="I30" s="22"/>
      <c r="J30" s="1"/>
      <c r="K30" s="22"/>
      <c r="L30" s="2"/>
    </row>
    <row r="31" spans="1:12" ht="13.5" customHeight="1" thickBot="1">
      <c r="A31" s="23" t="s">
        <v>10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ht="10.5" customHeight="1" thickTop="1"/>
    <row r="33" spans="1:12" ht="13.5" customHeight="1" thickBot="1">
      <c r="A33" s="44">
        <f>A1+4</f>
        <v>40529</v>
      </c>
      <c r="B33" s="44"/>
      <c r="C33" s="44"/>
      <c r="D33" s="44"/>
      <c r="E33" s="45" t="str">
        <f>TEXT(A33,"（aaa）")</f>
        <v>(金)</v>
      </c>
      <c r="F33" s="45"/>
      <c r="G33" s="6"/>
      <c r="H33" s="7"/>
      <c r="I33" s="8" t="s">
        <v>36</v>
      </c>
      <c r="J33" s="47" t="s">
        <v>37</v>
      </c>
      <c r="K33" s="41">
        <v>0.9097222222222222</v>
      </c>
      <c r="L33" s="41">
        <v>0.96875</v>
      </c>
    </row>
    <row r="34" spans="1:13" ht="13.5" customHeight="1" thickTop="1">
      <c r="A34" s="12" t="s">
        <v>18</v>
      </c>
      <c r="B34" s="11">
        <v>400</v>
      </c>
      <c r="G34" s="13"/>
      <c r="I34" s="4" t="s">
        <v>38</v>
      </c>
      <c r="M34" s="11">
        <f>IF(F34&gt;1,B34*D34*F34,IF(D34&gt;1,B34*D34,B34))</f>
        <v>400</v>
      </c>
    </row>
    <row r="35" spans="1:13" ht="13.5" customHeight="1">
      <c r="A35" s="12" t="s">
        <v>39</v>
      </c>
      <c r="B35" s="11">
        <v>50</v>
      </c>
      <c r="C35" s="11" t="s">
        <v>17</v>
      </c>
      <c r="D35" s="11">
        <v>16</v>
      </c>
      <c r="G35" s="13" t="s">
        <v>40</v>
      </c>
      <c r="H35" s="16">
        <v>0.04861111111111111</v>
      </c>
      <c r="I35" s="4" t="s">
        <v>41</v>
      </c>
      <c r="J35" s="42"/>
      <c r="M35" s="11">
        <f>IF(F35&gt;1,B35*D35*F35,IF(D35&gt;1,B35*D35,B35))</f>
        <v>800</v>
      </c>
    </row>
    <row r="36" spans="1:13" ht="13.5" customHeight="1">
      <c r="A36" s="12" t="s">
        <v>42</v>
      </c>
      <c r="B36" s="11">
        <v>50</v>
      </c>
      <c r="C36" s="11" t="s">
        <v>17</v>
      </c>
      <c r="D36" s="11">
        <v>8</v>
      </c>
      <c r="G36" s="13" t="s">
        <v>44</v>
      </c>
      <c r="H36" s="16">
        <v>0.05555555555555555</v>
      </c>
      <c r="I36" s="4" t="s">
        <v>43</v>
      </c>
      <c r="M36" s="11">
        <f>IF(F36&gt;1,B36*D36*F36,IF(D36&gt;1,B36*D36,B36))</f>
        <v>400</v>
      </c>
    </row>
    <row r="37" spans="1:13" ht="13.5" customHeight="1">
      <c r="A37" s="12" t="s">
        <v>45</v>
      </c>
      <c r="B37" s="11">
        <v>100</v>
      </c>
      <c r="G37" s="13"/>
      <c r="H37" s="16"/>
      <c r="I37" s="4"/>
      <c r="M37" s="11">
        <f>IF(F37&gt;1,B37*D37*F37,IF(D37&gt;1,B37*D37,B37))</f>
        <v>100</v>
      </c>
    </row>
    <row r="38" spans="1:13" ht="13.5" customHeight="1">
      <c r="A38" s="12" t="s">
        <v>42</v>
      </c>
      <c r="B38" s="11">
        <v>100</v>
      </c>
      <c r="C38" s="11" t="s">
        <v>17</v>
      </c>
      <c r="D38" s="11">
        <v>4</v>
      </c>
      <c r="E38" s="11" t="s">
        <v>17</v>
      </c>
      <c r="F38" s="11">
        <v>3</v>
      </c>
      <c r="G38" s="13"/>
      <c r="H38" s="16"/>
      <c r="I38" s="4" t="s">
        <v>49</v>
      </c>
      <c r="M38" s="11">
        <f>IF(F38&gt;1,B38*D38*F38,IF(D38&gt;1,B38*D38,B38))</f>
        <v>1200</v>
      </c>
    </row>
    <row r="39" spans="1:13" ht="13.5" customHeight="1">
      <c r="A39" s="12" t="s">
        <v>45</v>
      </c>
      <c r="B39" s="11">
        <v>100</v>
      </c>
      <c r="G39" s="13"/>
      <c r="H39" s="16"/>
      <c r="I39" s="4"/>
      <c r="M39" s="11">
        <f>IF(F39&gt;1,B39*D39*F39,IF(D39&gt;1,B39*D39,B39))</f>
        <v>100</v>
      </c>
    </row>
    <row r="40" spans="1:13" ht="13.5" customHeight="1">
      <c r="A40" s="12" t="s">
        <v>46</v>
      </c>
      <c r="B40" s="11">
        <v>400</v>
      </c>
      <c r="G40" s="13" t="s">
        <v>44</v>
      </c>
      <c r="H40" s="16"/>
      <c r="I40" s="4"/>
      <c r="M40" s="11">
        <f>IF(F40&gt;1,B40*D40*F40,IF(D40&gt;1,B40*D40,B40))</f>
        <v>400</v>
      </c>
    </row>
    <row r="41" spans="1:13" ht="13.5" customHeight="1">
      <c r="A41" s="12" t="s">
        <v>42</v>
      </c>
      <c r="B41" s="11">
        <v>50</v>
      </c>
      <c r="C41" s="11" t="s">
        <v>17</v>
      </c>
      <c r="D41" s="11">
        <v>2</v>
      </c>
      <c r="G41" s="13" t="s">
        <v>47</v>
      </c>
      <c r="H41" s="16">
        <v>0.052083333333333336</v>
      </c>
      <c r="I41" s="4"/>
      <c r="M41" s="11">
        <f>IF(F41&gt;1,B41*D41*F41,IF(D41&gt;1,B41*D41,B41))</f>
        <v>100</v>
      </c>
    </row>
    <row r="42" spans="1:13" ht="13.5" customHeight="1">
      <c r="A42" s="12" t="s">
        <v>48</v>
      </c>
      <c r="B42" s="11">
        <v>300</v>
      </c>
      <c r="G42" s="13"/>
      <c r="H42" s="16"/>
      <c r="I42" s="4"/>
      <c r="M42" s="11">
        <f>IF(F42&gt;1,B42*D42*F42,IF(D42&gt;1,B42*D42,B42))</f>
        <v>300</v>
      </c>
    </row>
    <row r="43" spans="1:12" ht="13.5" customHeight="1">
      <c r="A43" s="17" t="s">
        <v>8</v>
      </c>
      <c r="B43" s="18">
        <f>SUM(M34:M42)</f>
        <v>3800</v>
      </c>
      <c r="C43" s="19" t="s">
        <v>9</v>
      </c>
      <c r="D43" s="2"/>
      <c r="E43" s="2"/>
      <c r="F43" s="2"/>
      <c r="G43" s="13"/>
      <c r="H43" s="20"/>
      <c r="I43" s="22"/>
      <c r="J43" s="1"/>
      <c r="K43" s="22"/>
      <c r="L43" s="2"/>
    </row>
    <row r="44" spans="1:12" ht="13.5" customHeight="1" thickBot="1">
      <c r="A44" s="23" t="s">
        <v>10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ht="10.5" customHeight="1" thickTop="1"/>
    <row r="46" spans="1:12" ht="13.5" customHeight="1" thickBot="1">
      <c r="A46" s="44">
        <f>A1+5</f>
        <v>40530</v>
      </c>
      <c r="B46" s="44"/>
      <c r="C46" s="44"/>
      <c r="D46" s="44"/>
      <c r="E46" s="45" t="str">
        <f>TEXT(A46,"（aaa）")</f>
        <v>(土)</v>
      </c>
      <c r="F46" s="45"/>
      <c r="G46" s="6"/>
      <c r="H46" s="7"/>
      <c r="I46" s="8" t="s">
        <v>22</v>
      </c>
      <c r="J46" s="47" t="s">
        <v>37</v>
      </c>
      <c r="K46" s="10">
        <v>0.7986111111111112</v>
      </c>
      <c r="L46" s="10">
        <v>0.8541666666666666</v>
      </c>
    </row>
    <row r="47" spans="1:13" ht="13.5" customHeight="1" thickTop="1">
      <c r="A47" s="12" t="s">
        <v>18</v>
      </c>
      <c r="B47" s="11">
        <v>400</v>
      </c>
      <c r="G47" s="13"/>
      <c r="I47" s="4" t="s">
        <v>19</v>
      </c>
      <c r="M47" s="11">
        <f aca="true" t="shared" si="1" ref="M47:M56">IF(F47&gt;1,B47*D47*F47,IF(D47&gt;1,B47*D47,B47))</f>
        <v>400</v>
      </c>
    </row>
    <row r="48" spans="1:13" ht="13.5" customHeight="1">
      <c r="A48" s="12" t="s">
        <v>56</v>
      </c>
      <c r="B48" s="11">
        <v>400</v>
      </c>
      <c r="G48" s="13" t="s">
        <v>57</v>
      </c>
      <c r="I48" s="4"/>
      <c r="M48" s="11">
        <f t="shared" si="1"/>
        <v>400</v>
      </c>
    </row>
    <row r="49" spans="2:13" ht="13.5" customHeight="1">
      <c r="B49" s="11">
        <v>50</v>
      </c>
      <c r="C49" s="11" t="s">
        <v>13</v>
      </c>
      <c r="D49" s="11">
        <v>8</v>
      </c>
      <c r="G49" s="13" t="s">
        <v>58</v>
      </c>
      <c r="H49" s="16">
        <v>0.04861111111111111</v>
      </c>
      <c r="I49" s="4"/>
      <c r="M49" s="11">
        <f t="shared" si="1"/>
        <v>400</v>
      </c>
    </row>
    <row r="50" spans="1:13" ht="13.5" customHeight="1">
      <c r="A50" s="12" t="s">
        <v>59</v>
      </c>
      <c r="B50" s="11">
        <v>50</v>
      </c>
      <c r="C50" s="11" t="s">
        <v>23</v>
      </c>
      <c r="D50" s="11">
        <v>10</v>
      </c>
      <c r="G50" s="13" t="s">
        <v>24</v>
      </c>
      <c r="H50" s="16">
        <v>0.052083333333333336</v>
      </c>
      <c r="I50" s="4" t="s">
        <v>60</v>
      </c>
      <c r="M50" s="11">
        <f t="shared" si="1"/>
        <v>500</v>
      </c>
    </row>
    <row r="51" spans="1:13" ht="13.5" customHeight="1">
      <c r="A51" s="12" t="s">
        <v>25</v>
      </c>
      <c r="B51" s="11">
        <v>100</v>
      </c>
      <c r="C51" s="11" t="s">
        <v>23</v>
      </c>
      <c r="D51" s="11">
        <v>2</v>
      </c>
      <c r="G51" s="13" t="s">
        <v>61</v>
      </c>
      <c r="H51" s="16">
        <v>0.09027777777777778</v>
      </c>
      <c r="I51" s="4" t="s">
        <v>62</v>
      </c>
      <c r="M51" s="11">
        <f t="shared" si="1"/>
        <v>200</v>
      </c>
    </row>
    <row r="52" spans="2:13" ht="13.5" customHeight="1">
      <c r="B52" s="11">
        <v>50</v>
      </c>
      <c r="C52" s="11" t="s">
        <v>23</v>
      </c>
      <c r="D52" s="11">
        <v>4</v>
      </c>
      <c r="G52" s="13"/>
      <c r="H52" s="16">
        <v>0.04861111111111111</v>
      </c>
      <c r="I52" s="4" t="s">
        <v>63</v>
      </c>
      <c r="M52" s="11">
        <f t="shared" si="1"/>
        <v>200</v>
      </c>
    </row>
    <row r="53" spans="1:13" ht="13.5" customHeight="1">
      <c r="A53" s="12" t="s">
        <v>64</v>
      </c>
      <c r="B53" s="11">
        <v>100</v>
      </c>
      <c r="C53" s="11" t="s">
        <v>35</v>
      </c>
      <c r="D53" s="11">
        <v>4</v>
      </c>
      <c r="G53" s="13" t="s">
        <v>61</v>
      </c>
      <c r="H53" s="16">
        <v>0.08333333333333333</v>
      </c>
      <c r="I53" s="4" t="s">
        <v>65</v>
      </c>
      <c r="M53" s="11">
        <f t="shared" si="1"/>
        <v>400</v>
      </c>
    </row>
    <row r="54" spans="1:13" ht="13.5" customHeight="1">
      <c r="A54" s="12" t="s">
        <v>66</v>
      </c>
      <c r="B54" s="11">
        <v>50</v>
      </c>
      <c r="C54" s="11" t="s">
        <v>35</v>
      </c>
      <c r="D54" s="11">
        <v>8</v>
      </c>
      <c r="G54" s="13"/>
      <c r="H54" s="16">
        <v>0.041666666666666664</v>
      </c>
      <c r="I54" s="4" t="s">
        <v>67</v>
      </c>
      <c r="M54" s="11">
        <f t="shared" si="1"/>
        <v>400</v>
      </c>
    </row>
    <row r="55" spans="2:13" ht="13.5" customHeight="1">
      <c r="B55" s="11">
        <v>25</v>
      </c>
      <c r="C55" s="11" t="s">
        <v>13</v>
      </c>
      <c r="D55" s="11">
        <v>4</v>
      </c>
      <c r="G55" s="13" t="s">
        <v>34</v>
      </c>
      <c r="H55" s="16">
        <v>0.041666666666666664</v>
      </c>
      <c r="I55" s="4" t="s">
        <v>68</v>
      </c>
      <c r="M55" s="11">
        <f t="shared" si="1"/>
        <v>100</v>
      </c>
    </row>
    <row r="56" spans="1:13" ht="13.5" customHeight="1">
      <c r="A56" s="12" t="s">
        <v>14</v>
      </c>
      <c r="B56" s="11">
        <v>300</v>
      </c>
      <c r="G56" s="13"/>
      <c r="H56" s="16"/>
      <c r="I56" s="4"/>
      <c r="M56" s="11">
        <f t="shared" si="1"/>
        <v>300</v>
      </c>
    </row>
    <row r="57" spans="1:15" ht="13.5" customHeight="1">
      <c r="A57" s="17" t="s">
        <v>8</v>
      </c>
      <c r="B57" s="18">
        <f>SUM(M47:M56)</f>
        <v>3300</v>
      </c>
      <c r="C57" s="19" t="s">
        <v>9</v>
      </c>
      <c r="D57" s="2"/>
      <c r="E57" s="2"/>
      <c r="F57" s="2"/>
      <c r="G57" s="17"/>
      <c r="H57" s="20"/>
      <c r="I57" s="21"/>
      <c r="J57" s="1"/>
      <c r="K57" s="2"/>
      <c r="L57" s="2"/>
      <c r="N57" s="28"/>
      <c r="O57" s="28"/>
    </row>
    <row r="58" spans="1:15" ht="13.5" customHeight="1" thickBot="1">
      <c r="A58" s="23" t="s">
        <v>11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N58" s="28"/>
      <c r="O58" s="28"/>
    </row>
    <row r="59" ht="10.5" customHeight="1" thickTop="1"/>
    <row r="60" spans="1:12" ht="13.5" customHeight="1" thickBot="1">
      <c r="A60" s="44">
        <f>A1+6</f>
        <v>40531</v>
      </c>
      <c r="B60" s="44"/>
      <c r="C60" s="44"/>
      <c r="D60" s="44"/>
      <c r="E60" s="45" t="str">
        <f>TEXT(A60,"（aaa）")</f>
        <v>(日)</v>
      </c>
      <c r="F60" s="45"/>
      <c r="G60" s="6"/>
      <c r="H60" s="7"/>
      <c r="I60" s="8" t="s">
        <v>51</v>
      </c>
      <c r="J60" s="24" t="s">
        <v>52</v>
      </c>
      <c r="K60" s="10"/>
      <c r="L60" s="10"/>
    </row>
    <row r="61" spans="1:13" ht="13.5" customHeight="1" thickTop="1">
      <c r="A61" s="27"/>
      <c r="B61" s="28"/>
      <c r="C61" s="28"/>
      <c r="D61" s="28"/>
      <c r="E61" s="28"/>
      <c r="F61" s="28"/>
      <c r="G61" s="33"/>
      <c r="H61" s="29"/>
      <c r="I61" s="31" t="s">
        <v>53</v>
      </c>
      <c r="J61" s="30"/>
      <c r="K61" s="5"/>
      <c r="L61" s="27"/>
      <c r="M61" s="11">
        <f>IF(F61&gt;1,B61*D61*F61,IF(D61&gt;1,B61*D61,B61))</f>
        <v>0</v>
      </c>
    </row>
    <row r="62" spans="1:13" ht="13.5" customHeight="1">
      <c r="A62" s="27"/>
      <c r="B62" s="28"/>
      <c r="C62" s="28"/>
      <c r="D62" s="28"/>
      <c r="E62" s="28"/>
      <c r="F62" s="28"/>
      <c r="G62" s="32"/>
      <c r="H62" s="29"/>
      <c r="I62" s="31" t="s">
        <v>54</v>
      </c>
      <c r="J62" s="30"/>
      <c r="K62" s="5"/>
      <c r="L62" s="27"/>
      <c r="M62" s="11">
        <f>IF(F62&gt;1,B62*D62*F62,IF(D62&gt;1,B62*D62,B62))</f>
        <v>0</v>
      </c>
    </row>
    <row r="63" spans="1:13" ht="13.5" customHeight="1">
      <c r="A63" s="34"/>
      <c r="B63" s="35"/>
      <c r="C63" s="36"/>
      <c r="D63" s="37"/>
      <c r="E63" s="37"/>
      <c r="F63" s="37"/>
      <c r="G63" s="34"/>
      <c r="H63" s="38"/>
      <c r="I63" s="49" t="s">
        <v>55</v>
      </c>
      <c r="J63" s="39"/>
      <c r="K63" s="40"/>
      <c r="L63" s="40"/>
      <c r="M63" s="11">
        <f>IF(F63&gt;1,B63*D63*F63,IF(D63&gt;1,B63*D63,B63))</f>
        <v>0</v>
      </c>
    </row>
    <row r="64" spans="1:12" ht="13.5" customHeight="1">
      <c r="A64" s="17" t="s">
        <v>8</v>
      </c>
      <c r="B64" s="18">
        <f>SUM(M61:M63)</f>
        <v>0</v>
      </c>
      <c r="C64" s="19" t="s">
        <v>9</v>
      </c>
      <c r="D64" s="2"/>
      <c r="E64" s="2"/>
      <c r="F64" s="2"/>
      <c r="G64" s="17"/>
      <c r="H64" s="20"/>
      <c r="I64" s="21"/>
      <c r="J64" s="1"/>
      <c r="K64" s="2"/>
      <c r="L64" s="2"/>
    </row>
    <row r="65" spans="1:13" s="28" customFormat="1" ht="13.5" customHeight="1" thickBot="1">
      <c r="A65" s="23" t="s">
        <v>12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1"/>
    </row>
    <row r="66" spans="9:10" ht="13.5" customHeight="1" thickTop="1">
      <c r="I66" s="25" t="s">
        <v>1</v>
      </c>
      <c r="J66" s="26">
        <f>SUM(B5,B12,B24,B30,B43,B57,B64)</f>
        <v>11100</v>
      </c>
    </row>
  </sheetData>
  <mergeCells count="21">
    <mergeCell ref="E1:F1"/>
    <mergeCell ref="E8:F8"/>
    <mergeCell ref="A15:D15"/>
    <mergeCell ref="E15:F15"/>
    <mergeCell ref="A1:D1"/>
    <mergeCell ref="A8:D8"/>
    <mergeCell ref="B6:L6"/>
    <mergeCell ref="B13:L13"/>
    <mergeCell ref="B44:L44"/>
    <mergeCell ref="B65:L65"/>
    <mergeCell ref="A46:D46"/>
    <mergeCell ref="E46:F46"/>
    <mergeCell ref="B58:L58"/>
    <mergeCell ref="A60:D60"/>
    <mergeCell ref="E60:F60"/>
    <mergeCell ref="B25:L25"/>
    <mergeCell ref="A27:D27"/>
    <mergeCell ref="B31:L31"/>
    <mergeCell ref="E33:F33"/>
    <mergeCell ref="A33:D33"/>
    <mergeCell ref="E27:F27"/>
  </mergeCells>
  <dataValidations count="1">
    <dataValidation allowBlank="1" showInputMessage="1" showErrorMessage="1" imeMode="off" sqref="B61:H64 B47:H57 B16:H24 B9:H12 B2:H5 B28:H30 B34:H43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1">
      <selection activeCell="F51" sqref="F51"/>
    </sheetView>
  </sheetViews>
  <sheetFormatPr defaultColWidth="9.00390625" defaultRowHeight="13.5" customHeight="1"/>
  <cols>
    <col min="1" max="1" width="5.375" style="12" customWidth="1"/>
    <col min="2" max="2" width="5.875" style="11" customWidth="1"/>
    <col min="3" max="3" width="1.4921875" style="11" customWidth="1"/>
    <col min="4" max="4" width="2.75390625" style="11" customWidth="1"/>
    <col min="5" max="5" width="1.4921875" style="11" customWidth="1"/>
    <col min="6" max="6" width="2.00390625" style="11" customWidth="1"/>
    <col min="7" max="7" width="4.75390625" style="12" customWidth="1"/>
    <col min="8" max="8" width="5.375" style="14" customWidth="1"/>
    <col min="9" max="9" width="27.25390625" style="15" customWidth="1"/>
    <col min="10" max="10" width="22.75390625" style="3" customWidth="1"/>
    <col min="11" max="11" width="5.875" style="15" customWidth="1"/>
    <col min="12" max="12" width="5.75390625" style="11" customWidth="1"/>
    <col min="13" max="13" width="5.00390625" style="11" customWidth="1"/>
    <col min="14" max="16384" width="8.875" style="11" customWidth="1"/>
  </cols>
  <sheetData>
    <row r="1" spans="1:12" ht="13.5" customHeight="1" thickBot="1">
      <c r="A1" s="44">
        <v>40532</v>
      </c>
      <c r="B1" s="44"/>
      <c r="C1" s="44"/>
      <c r="D1" s="44"/>
      <c r="E1" s="45" t="str">
        <f>TEXT(A1,"（aaa）")</f>
        <v>(月)</v>
      </c>
      <c r="F1" s="45"/>
      <c r="G1" s="6"/>
      <c r="H1" s="7"/>
      <c r="I1" s="8" t="s">
        <v>0</v>
      </c>
      <c r="J1" s="9"/>
      <c r="K1" s="10"/>
      <c r="L1" s="10"/>
    </row>
    <row r="2" spans="7:13" ht="13.5" customHeight="1" thickTop="1">
      <c r="G2" s="13"/>
      <c r="I2" s="4"/>
      <c r="M2" s="11">
        <f>IF(F2&gt;1,B2*D2*F2,IF(D2&gt;1,B2*D2,B2))</f>
        <v>0</v>
      </c>
    </row>
    <row r="3" spans="7:13" ht="13.5" customHeight="1">
      <c r="G3" s="13"/>
      <c r="H3" s="16"/>
      <c r="I3" s="4"/>
      <c r="M3" s="11">
        <f>IF(F3&gt;1,B3*D3*F3,IF(D3&gt;1,B3*D3,B3))</f>
        <v>0</v>
      </c>
    </row>
    <row r="4" spans="7:13" ht="13.5" customHeight="1">
      <c r="G4" s="13"/>
      <c r="H4" s="16"/>
      <c r="I4" s="4"/>
      <c r="M4" s="11">
        <f>IF(F4&gt;1,B4*D4*F4,IF(D4&gt;1,B4*D4,B4))</f>
        <v>0</v>
      </c>
    </row>
    <row r="5" spans="1:12" ht="13.5" customHeight="1">
      <c r="A5" s="17" t="s">
        <v>2</v>
      </c>
      <c r="B5" s="18">
        <f>SUM(M2:M4)</f>
        <v>0</v>
      </c>
      <c r="C5" s="19" t="s">
        <v>3</v>
      </c>
      <c r="D5" s="2"/>
      <c r="E5" s="2"/>
      <c r="F5" s="2"/>
      <c r="G5" s="13"/>
      <c r="H5" s="20"/>
      <c r="I5" s="21"/>
      <c r="J5" s="1"/>
      <c r="K5" s="22"/>
      <c r="L5" s="2"/>
    </row>
    <row r="6" spans="1:12" ht="13.5" customHeight="1" thickBot="1">
      <c r="A6" s="2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ht="13.5" customHeight="1" thickTop="1"/>
    <row r="8" spans="1:12" ht="13.5" customHeight="1" thickBot="1">
      <c r="A8" s="44">
        <f>A1+1</f>
        <v>40533</v>
      </c>
      <c r="B8" s="44"/>
      <c r="C8" s="44"/>
      <c r="D8" s="44"/>
      <c r="E8" s="45" t="str">
        <f>TEXT(A8,"（aaa）")</f>
        <v>(火)</v>
      </c>
      <c r="F8" s="45"/>
      <c r="G8" s="6"/>
      <c r="H8" s="7"/>
      <c r="I8" s="8" t="s">
        <v>85</v>
      </c>
      <c r="J8" s="47" t="s">
        <v>37</v>
      </c>
      <c r="K8" s="10">
        <v>0.8541666666666666</v>
      </c>
      <c r="L8" s="10">
        <v>0.9166666666666666</v>
      </c>
    </row>
    <row r="9" spans="1:13" ht="13.5" customHeight="1" thickTop="1">
      <c r="A9" s="12" t="s">
        <v>26</v>
      </c>
      <c r="B9" s="11">
        <v>200</v>
      </c>
      <c r="G9" s="13"/>
      <c r="I9" s="4"/>
      <c r="M9" s="11">
        <f aca="true" t="shared" si="0" ref="M9:M16">IF(F9&gt;1,B9*D9*F9,IF(D9&gt;1,B9*D9,B9))</f>
        <v>200</v>
      </c>
    </row>
    <row r="10" spans="2:13" ht="13.5" customHeight="1">
      <c r="B10" s="11">
        <v>50</v>
      </c>
      <c r="C10" s="11" t="s">
        <v>27</v>
      </c>
      <c r="D10" s="11">
        <v>4</v>
      </c>
      <c r="G10" s="13" t="s">
        <v>32</v>
      </c>
      <c r="H10" s="16">
        <v>0.05555555555555555</v>
      </c>
      <c r="I10" s="4"/>
      <c r="M10" s="11">
        <f t="shared" si="0"/>
        <v>200</v>
      </c>
    </row>
    <row r="11" spans="1:13" ht="13.5" customHeight="1">
      <c r="A11" s="12" t="s">
        <v>56</v>
      </c>
      <c r="B11" s="11">
        <v>25</v>
      </c>
      <c r="C11" s="11" t="s">
        <v>27</v>
      </c>
      <c r="D11" s="11">
        <v>6</v>
      </c>
      <c r="G11" s="13" t="s">
        <v>75</v>
      </c>
      <c r="H11" s="16">
        <v>0.041666666666666664</v>
      </c>
      <c r="I11" s="4" t="s">
        <v>76</v>
      </c>
      <c r="M11" s="11">
        <f t="shared" si="0"/>
        <v>150</v>
      </c>
    </row>
    <row r="12" spans="1:13" ht="13.5" customHeight="1">
      <c r="A12" s="12" t="s">
        <v>59</v>
      </c>
      <c r="B12" s="11">
        <v>25</v>
      </c>
      <c r="C12" s="11" t="s">
        <v>35</v>
      </c>
      <c r="D12" s="11">
        <v>6</v>
      </c>
      <c r="G12" s="13" t="s">
        <v>75</v>
      </c>
      <c r="H12" s="16">
        <v>0.041666666666666664</v>
      </c>
      <c r="I12" s="4" t="s">
        <v>77</v>
      </c>
      <c r="M12" s="11">
        <f t="shared" si="0"/>
        <v>150</v>
      </c>
    </row>
    <row r="13" spans="1:13" ht="13.5" customHeight="1">
      <c r="A13" s="12" t="s">
        <v>66</v>
      </c>
      <c r="B13" s="11">
        <v>50</v>
      </c>
      <c r="C13" s="11" t="s">
        <v>27</v>
      </c>
      <c r="D13" s="11">
        <v>6</v>
      </c>
      <c r="G13" s="13" t="s">
        <v>75</v>
      </c>
      <c r="H13" s="16">
        <v>0.05555555555555555</v>
      </c>
      <c r="I13" s="4" t="s">
        <v>78</v>
      </c>
      <c r="J13" s="3" t="s">
        <v>79</v>
      </c>
      <c r="M13" s="11">
        <f t="shared" si="0"/>
        <v>300</v>
      </c>
    </row>
    <row r="14" spans="1:13" ht="13.5" customHeight="1">
      <c r="A14" s="12" t="s">
        <v>69</v>
      </c>
      <c r="B14" s="11">
        <v>50</v>
      </c>
      <c r="G14" s="13"/>
      <c r="H14" s="16"/>
      <c r="I14" s="4"/>
      <c r="M14" s="11">
        <f t="shared" si="0"/>
        <v>50</v>
      </c>
    </row>
    <row r="15" spans="1:13" ht="13.5" customHeight="1">
      <c r="A15" s="12" t="s">
        <v>33</v>
      </c>
      <c r="B15" s="11">
        <v>75</v>
      </c>
      <c r="C15" s="11" t="s">
        <v>27</v>
      </c>
      <c r="D15" s="11">
        <v>8</v>
      </c>
      <c r="G15" s="13" t="s">
        <v>15</v>
      </c>
      <c r="H15" s="16">
        <v>0.08333333333333333</v>
      </c>
      <c r="I15" s="4" t="s">
        <v>80</v>
      </c>
      <c r="M15" s="11">
        <f t="shared" si="0"/>
        <v>600</v>
      </c>
    </row>
    <row r="16" spans="1:13" ht="13.5" customHeight="1">
      <c r="A16" s="12" t="s">
        <v>28</v>
      </c>
      <c r="B16" s="11">
        <v>500</v>
      </c>
      <c r="G16" s="13"/>
      <c r="H16" s="16"/>
      <c r="I16" s="4"/>
      <c r="M16" s="11">
        <f t="shared" si="0"/>
        <v>500</v>
      </c>
    </row>
    <row r="17" spans="1:12" ht="13.5" customHeight="1">
      <c r="A17" s="17" t="s">
        <v>2</v>
      </c>
      <c r="B17" s="18">
        <f>SUM(M9:M16)</f>
        <v>2150</v>
      </c>
      <c r="C17" s="19" t="s">
        <v>3</v>
      </c>
      <c r="D17" s="2"/>
      <c r="E17" s="2"/>
      <c r="F17" s="2"/>
      <c r="G17" s="13"/>
      <c r="H17" s="20"/>
      <c r="I17" s="21"/>
      <c r="J17" s="1"/>
      <c r="K17" s="22"/>
      <c r="L17" s="2"/>
    </row>
    <row r="18" spans="1:12" ht="13.5" customHeight="1" thickBot="1">
      <c r="A18" s="23" t="s">
        <v>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ht="13.5" customHeight="1" thickTop="1"/>
    <row r="20" spans="1:12" ht="13.5" customHeight="1" thickBot="1">
      <c r="A20" s="44">
        <f>A1+2</f>
        <v>40534</v>
      </c>
      <c r="B20" s="44"/>
      <c r="C20" s="44"/>
      <c r="D20" s="44"/>
      <c r="E20" s="45" t="str">
        <f>TEXT(A20,"（aaa）")</f>
        <v>(水)</v>
      </c>
      <c r="F20" s="45"/>
      <c r="G20" s="6"/>
      <c r="H20" s="7"/>
      <c r="I20" s="8" t="s">
        <v>0</v>
      </c>
      <c r="J20" s="9"/>
      <c r="K20" s="10"/>
      <c r="L20" s="10"/>
    </row>
    <row r="21" spans="7:13" ht="13.5" customHeight="1" thickTop="1">
      <c r="G21" s="13"/>
      <c r="I21" s="4"/>
      <c r="M21" s="11">
        <f>IF(F21&gt;1,B21*D21*F21,IF(D21&gt;1,B21*D21,B21))</f>
        <v>0</v>
      </c>
    </row>
    <row r="22" spans="7:13" ht="13.5" customHeight="1">
      <c r="G22" s="13"/>
      <c r="H22" s="16"/>
      <c r="I22" s="4"/>
      <c r="M22" s="11">
        <f>IF(F22&gt;1,B22*D22*F22,IF(D22&gt;1,B22*D22,B22))</f>
        <v>0</v>
      </c>
    </row>
    <row r="23" spans="1:12" ht="13.5" customHeight="1">
      <c r="A23" s="17" t="s">
        <v>2</v>
      </c>
      <c r="B23" s="18">
        <f>SUM(M21:M22)</f>
        <v>0</v>
      </c>
      <c r="C23" s="19" t="s">
        <v>3</v>
      </c>
      <c r="D23" s="2"/>
      <c r="E23" s="2"/>
      <c r="F23" s="2"/>
      <c r="G23" s="13"/>
      <c r="H23" s="20"/>
      <c r="I23" s="22"/>
      <c r="J23" s="1"/>
      <c r="K23" s="22"/>
      <c r="L23" s="2"/>
    </row>
    <row r="24" spans="1:12" ht="13.5" customHeight="1" thickBot="1">
      <c r="A24" s="23" t="s">
        <v>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ht="13.5" customHeight="1" thickTop="1"/>
    <row r="26" spans="1:12" ht="13.5" customHeight="1" thickBot="1">
      <c r="A26" s="44">
        <f>A1+3</f>
        <v>40535</v>
      </c>
      <c r="B26" s="44"/>
      <c r="C26" s="44"/>
      <c r="D26" s="44"/>
      <c r="E26" s="45" t="str">
        <f>TEXT(A26,"（aaa）")</f>
        <v>(木)</v>
      </c>
      <c r="F26" s="45"/>
      <c r="G26" s="6"/>
      <c r="H26" s="7"/>
      <c r="I26" s="8" t="s">
        <v>0</v>
      </c>
      <c r="J26" s="9"/>
      <c r="K26" s="10"/>
      <c r="L26" s="10"/>
    </row>
    <row r="27" spans="7:13" ht="13.5" customHeight="1" thickTop="1">
      <c r="G27" s="13"/>
      <c r="I27" s="4"/>
      <c r="M27" s="11">
        <f>IF(F27&gt;1,B27*D27*F27,IF(D27&gt;1,B27*D27,B27))</f>
        <v>0</v>
      </c>
    </row>
    <row r="28" spans="7:13" ht="13.5" customHeight="1">
      <c r="G28" s="13"/>
      <c r="H28" s="16"/>
      <c r="I28" s="4"/>
      <c r="M28" s="11">
        <f>IF(F28&gt;1,B28*D28*F28,IF(D28&gt;1,B28*D28,B28))</f>
        <v>0</v>
      </c>
    </row>
    <row r="29" spans="1:12" ht="13.5" customHeight="1">
      <c r="A29" s="17" t="s">
        <v>29</v>
      </c>
      <c r="B29" s="18">
        <f>SUM(M27:M28)</f>
        <v>0</v>
      </c>
      <c r="C29" s="19" t="s">
        <v>30</v>
      </c>
      <c r="D29" s="2"/>
      <c r="E29" s="2"/>
      <c r="F29" s="2"/>
      <c r="G29" s="13"/>
      <c r="H29" s="20"/>
      <c r="I29" s="22"/>
      <c r="J29" s="1"/>
      <c r="K29" s="22"/>
      <c r="L29" s="2"/>
    </row>
    <row r="30" spans="1:12" ht="13.5" customHeight="1" thickBot="1">
      <c r="A30" s="23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ht="13.5" customHeight="1" thickTop="1"/>
    <row r="32" spans="1:12" ht="13.5" customHeight="1" thickBot="1">
      <c r="A32" s="44">
        <f>A1+4</f>
        <v>40536</v>
      </c>
      <c r="B32" s="44"/>
      <c r="C32" s="44"/>
      <c r="D32" s="44"/>
      <c r="E32" s="45" t="str">
        <f>TEXT(A32,"（aaa）")</f>
        <v>(金)</v>
      </c>
      <c r="F32" s="45"/>
      <c r="G32" s="6"/>
      <c r="H32" s="7"/>
      <c r="I32" s="8" t="s">
        <v>81</v>
      </c>
      <c r="J32" s="47" t="s">
        <v>37</v>
      </c>
      <c r="K32" s="41">
        <v>0.9652777777777778</v>
      </c>
      <c r="L32" s="41">
        <v>0.9791666666666666</v>
      </c>
    </row>
    <row r="33" spans="1:13" ht="13.5" customHeight="1" thickTop="1">
      <c r="A33" s="12" t="s">
        <v>82</v>
      </c>
      <c r="B33" s="11">
        <v>400</v>
      </c>
      <c r="G33" s="13"/>
      <c r="I33" s="4"/>
      <c r="M33" s="11">
        <f>IF(F33&gt;1,B33*D33*F33,IF(D33&gt;1,B33*D33,B33))</f>
        <v>400</v>
      </c>
    </row>
    <row r="34" spans="1:13" ht="13.5" customHeight="1">
      <c r="A34" s="12" t="s">
        <v>66</v>
      </c>
      <c r="B34" s="11">
        <v>400</v>
      </c>
      <c r="G34" s="13" t="s">
        <v>61</v>
      </c>
      <c r="I34" s="4"/>
      <c r="J34" s="3" t="s">
        <v>84</v>
      </c>
      <c r="M34" s="11">
        <f>IF(F34&gt;1,B34*D34*F34,IF(D34&gt;1,B34*D34,B34))</f>
        <v>400</v>
      </c>
    </row>
    <row r="35" spans="2:13" ht="13.5" customHeight="1">
      <c r="B35" s="11">
        <v>100</v>
      </c>
      <c r="C35" s="11" t="s">
        <v>35</v>
      </c>
      <c r="D35" s="11">
        <v>4</v>
      </c>
      <c r="G35" s="13" t="s">
        <v>61</v>
      </c>
      <c r="H35" s="16">
        <v>0.0625</v>
      </c>
      <c r="I35" s="4"/>
      <c r="J35" s="42"/>
      <c r="M35" s="11">
        <f>IF(F35&gt;1,B35*D35*F35,IF(D35&gt;1,B35*D35,B35))</f>
        <v>400</v>
      </c>
    </row>
    <row r="36" spans="1:13" ht="13.5" customHeight="1">
      <c r="A36" s="12" t="s">
        <v>83</v>
      </c>
      <c r="B36" s="11">
        <v>300</v>
      </c>
      <c r="G36" s="13"/>
      <c r="H36" s="16"/>
      <c r="I36" s="4"/>
      <c r="M36" s="11">
        <f>IF(F36&gt;1,B36*D36*F36,IF(D36&gt;1,B36*D36,B36))</f>
        <v>300</v>
      </c>
    </row>
    <row r="37" spans="1:12" ht="13.5" customHeight="1">
      <c r="A37" s="17" t="s">
        <v>29</v>
      </c>
      <c r="B37" s="18">
        <f>SUM(M33:M36)</f>
        <v>1500</v>
      </c>
      <c r="C37" s="19" t="s">
        <v>30</v>
      </c>
      <c r="D37" s="2"/>
      <c r="E37" s="2"/>
      <c r="F37" s="2"/>
      <c r="G37" s="13"/>
      <c r="H37" s="20"/>
      <c r="I37" s="22"/>
      <c r="J37" s="1"/>
      <c r="K37" s="22"/>
      <c r="L37" s="2"/>
    </row>
    <row r="38" spans="1:12" ht="13.5" customHeight="1" thickBot="1">
      <c r="A38" s="23" t="s">
        <v>31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ht="13.5" customHeight="1" thickTop="1"/>
    <row r="40" spans="1:12" ht="13.5" customHeight="1" thickBot="1">
      <c r="A40" s="44">
        <f>A1+5</f>
        <v>40537</v>
      </c>
      <c r="B40" s="44"/>
      <c r="C40" s="44"/>
      <c r="D40" s="44"/>
      <c r="E40" s="45" t="str">
        <f>TEXT(A40,"（aaa）")</f>
        <v>(土)</v>
      </c>
      <c r="F40" s="45"/>
      <c r="G40" s="6"/>
      <c r="H40" s="7"/>
      <c r="I40" s="8" t="s">
        <v>0</v>
      </c>
      <c r="J40" s="24"/>
      <c r="K40" s="10"/>
      <c r="L40" s="10"/>
    </row>
    <row r="41" spans="7:13" ht="13.5" customHeight="1" thickTop="1">
      <c r="G41" s="13"/>
      <c r="I41" s="4"/>
      <c r="M41" s="11">
        <f>IF(F41&gt;1,B41*D41*F41,IF(D41&gt;1,B41*D41,B41))</f>
        <v>0</v>
      </c>
    </row>
    <row r="42" spans="7:13" ht="13.5" customHeight="1">
      <c r="G42" s="13"/>
      <c r="H42" s="16"/>
      <c r="I42" s="4"/>
      <c r="M42" s="11">
        <f>IF(F42&gt;1,B42*D42*F42,IF(D42&gt;1,B42*D42,B42))</f>
        <v>0</v>
      </c>
    </row>
    <row r="43" spans="7:13" ht="13.5" customHeight="1">
      <c r="G43" s="13"/>
      <c r="H43" s="16"/>
      <c r="I43" s="4"/>
      <c r="M43" s="11">
        <f>IF(F43&gt;1,B43*D43*F43,IF(D43&gt;1,B43*D43,B43))</f>
        <v>0</v>
      </c>
    </row>
    <row r="44" spans="1:15" ht="13.5" customHeight="1">
      <c r="A44" s="17" t="s">
        <v>29</v>
      </c>
      <c r="B44" s="18">
        <f>SUM(M41:M43)</f>
        <v>0</v>
      </c>
      <c r="C44" s="19" t="s">
        <v>30</v>
      </c>
      <c r="D44" s="2"/>
      <c r="E44" s="2"/>
      <c r="F44" s="2"/>
      <c r="G44" s="17"/>
      <c r="H44" s="20"/>
      <c r="I44" s="21"/>
      <c r="J44" s="1"/>
      <c r="K44" s="2"/>
      <c r="L44" s="2"/>
      <c r="N44" s="28"/>
      <c r="O44" s="28"/>
    </row>
    <row r="45" spans="1:15" ht="13.5" customHeight="1" thickBot="1">
      <c r="A45" s="23" t="s">
        <v>31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N45" s="28"/>
      <c r="O45" s="28"/>
    </row>
    <row r="46" ht="13.5" customHeight="1" thickTop="1"/>
    <row r="47" spans="1:12" ht="13.5" customHeight="1" thickBot="1">
      <c r="A47" s="44">
        <f>A1+6</f>
        <v>40538</v>
      </c>
      <c r="B47" s="44"/>
      <c r="C47" s="44"/>
      <c r="D47" s="44"/>
      <c r="E47" s="45" t="str">
        <f>TEXT(A47,"（aaa）")</f>
        <v>(日)</v>
      </c>
      <c r="F47" s="45"/>
      <c r="G47" s="6"/>
      <c r="H47" s="7"/>
      <c r="I47" s="8" t="s">
        <v>81</v>
      </c>
      <c r="J47" s="47" t="s">
        <v>37</v>
      </c>
      <c r="K47" s="10">
        <v>0.8194444444444445</v>
      </c>
      <c r="L47" s="10">
        <v>0.8611111111111112</v>
      </c>
    </row>
    <row r="48" spans="1:13" ht="13.5" customHeight="1" thickTop="1">
      <c r="A48" s="12" t="s">
        <v>18</v>
      </c>
      <c r="B48" s="11">
        <v>400</v>
      </c>
      <c r="G48" s="13"/>
      <c r="I48" s="4" t="s">
        <v>19</v>
      </c>
      <c r="M48" s="11">
        <f>IF(F48&gt;1,B48*D48*F48,IF(D48&gt;1,B48*D48,B48))</f>
        <v>400</v>
      </c>
    </row>
    <row r="49" spans="1:13" ht="13.5" customHeight="1">
      <c r="A49" s="12" t="s">
        <v>66</v>
      </c>
      <c r="B49" s="11">
        <v>100</v>
      </c>
      <c r="C49" s="11" t="s">
        <v>23</v>
      </c>
      <c r="D49" s="11">
        <v>4</v>
      </c>
      <c r="E49" s="11" t="s">
        <v>35</v>
      </c>
      <c r="F49" s="11">
        <v>3</v>
      </c>
      <c r="G49" s="13"/>
      <c r="I49" s="4" t="s">
        <v>49</v>
      </c>
      <c r="M49" s="11">
        <f>IF(F49&gt;1,B49*D49*F49,IF(D49&gt;1,B49*D49,B49))</f>
        <v>1200</v>
      </c>
    </row>
    <row r="50" spans="1:13" ht="13.5" customHeight="1">
      <c r="A50" s="12" t="s">
        <v>69</v>
      </c>
      <c r="B50" s="11">
        <v>100</v>
      </c>
      <c r="G50" s="13"/>
      <c r="I50" s="4"/>
      <c r="J50" s="3" t="s">
        <v>86</v>
      </c>
      <c r="M50" s="11">
        <f>IF(F50&gt;1,B50*D50*F50,IF(D50&gt;1,B50*D50,B50))</f>
        <v>100</v>
      </c>
    </row>
    <row r="51" spans="1:13" ht="13.5" customHeight="1">
      <c r="A51" s="12" t="s">
        <v>66</v>
      </c>
      <c r="B51" s="11">
        <v>50</v>
      </c>
      <c r="C51" s="11" t="s">
        <v>13</v>
      </c>
      <c r="D51" s="11">
        <v>4</v>
      </c>
      <c r="G51" s="13" t="s">
        <v>34</v>
      </c>
      <c r="H51" s="16">
        <v>0.05555555555555555</v>
      </c>
      <c r="I51" s="4" t="s">
        <v>87</v>
      </c>
      <c r="M51" s="11">
        <f>IF(F51&gt;1,B51*D51*F51,IF(D51&gt;1,B51*D51,B51))</f>
        <v>200</v>
      </c>
    </row>
    <row r="52" spans="1:13" ht="13.5" customHeight="1">
      <c r="A52" s="12" t="s">
        <v>14</v>
      </c>
      <c r="B52" s="11">
        <v>300</v>
      </c>
      <c r="G52" s="13"/>
      <c r="H52" s="16"/>
      <c r="I52" s="4"/>
      <c r="M52" s="11">
        <f>IF(F52&gt;1,B52*D52*F52,IF(D52&gt;1,B52*D52,B52))</f>
        <v>300</v>
      </c>
    </row>
    <row r="53" spans="1:12" ht="13.5" customHeight="1">
      <c r="A53" s="17" t="s">
        <v>29</v>
      </c>
      <c r="B53" s="18">
        <f>SUM(M48:M52)</f>
        <v>2200</v>
      </c>
      <c r="C53" s="19" t="s">
        <v>30</v>
      </c>
      <c r="D53" s="2"/>
      <c r="E53" s="2"/>
      <c r="F53" s="2"/>
      <c r="G53" s="17"/>
      <c r="H53" s="20"/>
      <c r="I53" s="21"/>
      <c r="J53" s="1"/>
      <c r="K53" s="2"/>
      <c r="L53" s="2"/>
    </row>
    <row r="54" spans="1:13" s="28" customFormat="1" ht="13.5" customHeight="1" thickBot="1">
      <c r="A54" s="23" t="s">
        <v>31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11"/>
    </row>
    <row r="55" spans="9:10" ht="13.5" customHeight="1" thickTop="1">
      <c r="I55" s="25" t="s">
        <v>1</v>
      </c>
      <c r="J55" s="26">
        <f>SUM(B5,B17,B23,B29,B37,B44,B53)</f>
        <v>5850</v>
      </c>
    </row>
  </sheetData>
  <mergeCells count="21">
    <mergeCell ref="B24:L24"/>
    <mergeCell ref="A26:D26"/>
    <mergeCell ref="B30:L30"/>
    <mergeCell ref="E32:F32"/>
    <mergeCell ref="A32:D32"/>
    <mergeCell ref="E26:F26"/>
    <mergeCell ref="B38:L38"/>
    <mergeCell ref="B54:L54"/>
    <mergeCell ref="A40:D40"/>
    <mergeCell ref="E40:F40"/>
    <mergeCell ref="B45:L45"/>
    <mergeCell ref="A47:D47"/>
    <mergeCell ref="E47:F47"/>
    <mergeCell ref="E1:F1"/>
    <mergeCell ref="E8:F8"/>
    <mergeCell ref="A20:D20"/>
    <mergeCell ref="E20:F20"/>
    <mergeCell ref="A1:D1"/>
    <mergeCell ref="A8:D8"/>
    <mergeCell ref="B6:L6"/>
    <mergeCell ref="B18:L18"/>
  </mergeCells>
  <dataValidations count="1">
    <dataValidation allowBlank="1" showInputMessage="1" showErrorMessage="1" imeMode="off" sqref="B41:H44 B48:H53 B21:H23 B2:H5 B9:H17 B33:H37 B27:H29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平江雅宏</cp:lastModifiedBy>
  <cp:lastPrinted>2010-02-15T06:39:13Z</cp:lastPrinted>
  <dcterms:created xsi:type="dcterms:W3CDTF">2007-11-12T01:31:50Z</dcterms:created>
  <dcterms:modified xsi:type="dcterms:W3CDTF">2010-12-26T13:56:01Z</dcterms:modified>
  <cp:category/>
  <cp:version/>
  <cp:contentType/>
  <cp:contentStatus/>
</cp:coreProperties>
</file>