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92" windowWidth="12336" windowHeight="7356" activeTab="0"/>
  </bookViews>
  <sheets>
    <sheet name="125" sheetId="1" r:id="rId1"/>
  </sheets>
  <definedNames>
    <definedName name="_xlnm.Print_Area" localSheetId="0">'125'!$A$1:$L$56</definedName>
  </definedNames>
  <calcPr fullCalcOnLoad="1"/>
</workbook>
</file>

<file path=xl/sharedStrings.xml><?xml version="1.0" encoding="utf-8"?>
<sst xmlns="http://schemas.openxmlformats.org/spreadsheetml/2006/main" count="67" uniqueCount="37">
  <si>
    <t>休み</t>
  </si>
  <si>
    <t>週間トータル距離</t>
  </si>
  <si>
    <t>Swim</t>
  </si>
  <si>
    <t>Total</t>
  </si>
  <si>
    <t>m</t>
  </si>
  <si>
    <t>ｺﾒﾝﾄ</t>
  </si>
  <si>
    <t>x</t>
  </si>
  <si>
    <t>W-up</t>
  </si>
  <si>
    <t>x</t>
  </si>
  <si>
    <t>Total</t>
  </si>
  <si>
    <t>m</t>
  </si>
  <si>
    <t>Total</t>
  </si>
  <si>
    <t>m</t>
  </si>
  <si>
    <t>ｺﾒﾝﾄ</t>
  </si>
  <si>
    <t>ｺﾒﾝﾄ</t>
  </si>
  <si>
    <t>Down</t>
  </si>
  <si>
    <t>フリーコース</t>
  </si>
  <si>
    <t>4S</t>
  </si>
  <si>
    <t>Sc/S</t>
  </si>
  <si>
    <t>Swim</t>
  </si>
  <si>
    <t>フリーコース</t>
  </si>
  <si>
    <t>Kick</t>
  </si>
  <si>
    <t>Fr</t>
  </si>
  <si>
    <t>アクトス</t>
  </si>
  <si>
    <t>SKPS</t>
  </si>
  <si>
    <t>1t：Fr（1:50）　2t：Br(2:00)</t>
  </si>
  <si>
    <t>(Fr 1'14-15 Br 1'24-26)</t>
  </si>
  <si>
    <t>ES</t>
  </si>
  <si>
    <t>(7'12)</t>
  </si>
  <si>
    <t>(Fly1'40, Ba1'40, Br1'40, Fr1'36,1'35)</t>
  </si>
  <si>
    <t>Drill</t>
  </si>
  <si>
    <t>ちょっと長めのメニューにしてみました</t>
  </si>
  <si>
    <t>(4t 5'15)</t>
  </si>
  <si>
    <t>人魚館</t>
  </si>
  <si>
    <t>SKPS</t>
  </si>
  <si>
    <t>(1'14-15)</t>
  </si>
  <si>
    <t>気持ちよく泳ぎ納め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</si>
</sst>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b/>
      <sz val="11"/>
      <name val="Times New Roman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Times New Roman"/>
      <family val="1"/>
    </font>
    <font>
      <sz val="11"/>
      <name val="MS UI Gothic"/>
      <family val="3"/>
    </font>
    <font>
      <sz val="11"/>
      <color indexed="12"/>
      <name val="Times New Roman"/>
      <family val="1"/>
    </font>
    <font>
      <sz val="11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20" fontId="2" fillId="2" borderId="0" xfId="0" applyNumberFormat="1" applyFont="1" applyFill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20" fontId="2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20" fontId="2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49" fontId="9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56" fontId="0" fillId="0" borderId="2" xfId="0" applyNumberFormat="1" applyFont="1" applyFill="1" applyBorder="1" applyAlignment="1">
      <alignment horizontal="center" vertical="center"/>
    </xf>
    <xf numFmtId="31" fontId="2" fillId="2" borderId="2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SheetLayoutView="100" workbookViewId="0" topLeftCell="A1">
      <selection activeCell="I12" sqref="I12"/>
    </sheetView>
  </sheetViews>
  <sheetFormatPr defaultColWidth="9.00390625" defaultRowHeight="13.5" customHeight="1"/>
  <cols>
    <col min="1" max="1" width="5.375" style="3" customWidth="1"/>
    <col min="2" max="2" width="5.875" style="6" customWidth="1"/>
    <col min="3" max="3" width="1.4921875" style="6" customWidth="1"/>
    <col min="4" max="4" width="2.75390625" style="6" customWidth="1"/>
    <col min="5" max="5" width="1.4921875" style="6" customWidth="1"/>
    <col min="6" max="6" width="2.00390625" style="6" customWidth="1"/>
    <col min="7" max="7" width="4.75390625" style="3" customWidth="1"/>
    <col min="8" max="8" width="5.375" style="4" customWidth="1"/>
    <col min="9" max="9" width="27.25390625" style="5" customWidth="1"/>
    <col min="10" max="10" width="22.75390625" style="1" customWidth="1"/>
    <col min="11" max="11" width="5.875" style="5" customWidth="1"/>
    <col min="12" max="12" width="5.75390625" style="6" customWidth="1"/>
    <col min="13" max="13" width="5.00390625" style="6" customWidth="1"/>
    <col min="14" max="16384" width="8.875" style="6" customWidth="1"/>
  </cols>
  <sheetData>
    <row r="1" spans="1:12" ht="13.5" customHeight="1" thickBot="1">
      <c r="A1" s="44">
        <v>40175</v>
      </c>
      <c r="B1" s="44"/>
      <c r="C1" s="44"/>
      <c r="D1" s="44"/>
      <c r="E1" s="43" t="str">
        <f>TEXT(A1,"（aaa）")</f>
        <v>(月)</v>
      </c>
      <c r="F1" s="43"/>
      <c r="G1" s="9"/>
      <c r="H1" s="10"/>
      <c r="I1" s="11" t="s">
        <v>20</v>
      </c>
      <c r="J1" s="23"/>
      <c r="K1" s="22">
        <v>0.8541666666666666</v>
      </c>
      <c r="L1" s="22">
        <v>0.8854166666666666</v>
      </c>
    </row>
    <row r="2" spans="1:13" ht="13.5" customHeight="1" thickTop="1">
      <c r="A2" s="3" t="s">
        <v>7</v>
      </c>
      <c r="B2" s="6">
        <v>200</v>
      </c>
      <c r="G2" s="25"/>
      <c r="I2" s="7"/>
      <c r="M2" s="6">
        <f>IF(F2&gt;1,B2*D2*F2,IF(D2&gt;1,B2*D2,B2))</f>
        <v>200</v>
      </c>
    </row>
    <row r="3" spans="1:13" ht="13.5" customHeight="1">
      <c r="A3" s="3" t="s">
        <v>2</v>
      </c>
      <c r="B3" s="6">
        <v>50</v>
      </c>
      <c r="C3" s="6" t="s">
        <v>6</v>
      </c>
      <c r="D3" s="6">
        <v>12</v>
      </c>
      <c r="G3" s="25"/>
      <c r="H3" s="8"/>
      <c r="I3" s="7"/>
      <c r="M3" s="6">
        <f>IF(F3&gt;1,B3*D3*F3,IF(D3&gt;1,B3*D3,B3))</f>
        <v>600</v>
      </c>
    </row>
    <row r="4" spans="1:13" ht="13.5" customHeight="1">
      <c r="A4" s="3" t="s">
        <v>15</v>
      </c>
      <c r="B4" s="6">
        <v>100</v>
      </c>
      <c r="G4" s="25"/>
      <c r="H4" s="8"/>
      <c r="I4" s="7"/>
      <c r="M4" s="6">
        <f>IF(F4&gt;1,B4*D4*F4,IF(D4&gt;1,B4*D4,B4))</f>
        <v>100</v>
      </c>
    </row>
    <row r="5" spans="1:12" ht="13.5" customHeight="1">
      <c r="A5" s="13" t="s">
        <v>3</v>
      </c>
      <c r="B5" s="19">
        <f>SUM(M2:M4)</f>
        <v>900</v>
      </c>
      <c r="C5" s="14" t="s">
        <v>4</v>
      </c>
      <c r="D5" s="2"/>
      <c r="E5" s="2"/>
      <c r="F5" s="2"/>
      <c r="G5" s="25"/>
      <c r="H5" s="15"/>
      <c r="I5" s="26"/>
      <c r="J5" s="17"/>
      <c r="K5" s="16"/>
      <c r="L5" s="2"/>
    </row>
    <row r="6" spans="1:12" ht="13.5" customHeight="1" thickBot="1">
      <c r="A6" s="18" t="s">
        <v>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ht="13.5" customHeight="1" thickTop="1"/>
    <row r="8" spans="1:12" ht="13.5" customHeight="1" thickBot="1">
      <c r="A8" s="44">
        <f>A1+1</f>
        <v>40176</v>
      </c>
      <c r="B8" s="44"/>
      <c r="C8" s="44"/>
      <c r="D8" s="44"/>
      <c r="E8" s="43" t="str">
        <f>TEXT(A8,"（aaa）")</f>
        <v>(火)</v>
      </c>
      <c r="F8" s="43"/>
      <c r="G8" s="9"/>
      <c r="H8" s="10"/>
      <c r="I8" s="11" t="s">
        <v>20</v>
      </c>
      <c r="J8" s="23" t="s">
        <v>23</v>
      </c>
      <c r="K8" s="22">
        <v>0.7916666666666666</v>
      </c>
      <c r="L8" s="22">
        <v>0.875</v>
      </c>
    </row>
    <row r="9" spans="1:13" ht="13.5" customHeight="1" thickTop="1">
      <c r="A9" s="3" t="s">
        <v>7</v>
      </c>
      <c r="B9" s="6">
        <v>400</v>
      </c>
      <c r="C9" s="6" t="s">
        <v>8</v>
      </c>
      <c r="D9" s="6">
        <v>4</v>
      </c>
      <c r="G9" s="25"/>
      <c r="I9" s="7" t="s">
        <v>24</v>
      </c>
      <c r="J9" s="1" t="s">
        <v>32</v>
      </c>
      <c r="M9" s="6">
        <f aca="true" t="shared" si="0" ref="M9:M16">IF(F9&gt;1,B9*D9*F9,IF(D9&gt;1,B9*D9,B9))</f>
        <v>1600</v>
      </c>
    </row>
    <row r="10" spans="1:13" ht="13.5" customHeight="1">
      <c r="A10" s="3" t="s">
        <v>19</v>
      </c>
      <c r="B10" s="6">
        <v>100</v>
      </c>
      <c r="C10" s="6" t="s">
        <v>6</v>
      </c>
      <c r="D10" s="6">
        <v>2</v>
      </c>
      <c r="E10" s="6" t="s">
        <v>8</v>
      </c>
      <c r="F10" s="6">
        <v>4</v>
      </c>
      <c r="G10" s="25"/>
      <c r="H10" s="8"/>
      <c r="I10" s="7" t="s">
        <v>25</v>
      </c>
      <c r="J10" s="1" t="s">
        <v>26</v>
      </c>
      <c r="M10" s="6">
        <f t="shared" si="0"/>
        <v>800</v>
      </c>
    </row>
    <row r="11" spans="1:13" ht="13.5" customHeight="1">
      <c r="A11" s="3" t="s">
        <v>27</v>
      </c>
      <c r="B11" s="6">
        <v>50</v>
      </c>
      <c r="G11" s="25"/>
      <c r="H11" s="8"/>
      <c r="I11" s="7"/>
      <c r="M11" s="6">
        <f t="shared" si="0"/>
        <v>50</v>
      </c>
    </row>
    <row r="12" spans="1:13" ht="13.5" customHeight="1">
      <c r="A12" s="3" t="s">
        <v>21</v>
      </c>
      <c r="B12" s="6">
        <v>400</v>
      </c>
      <c r="G12" s="25" t="s">
        <v>22</v>
      </c>
      <c r="H12" s="8"/>
      <c r="I12" s="7"/>
      <c r="J12" s="1" t="s">
        <v>28</v>
      </c>
      <c r="M12" s="6">
        <f t="shared" si="0"/>
        <v>400</v>
      </c>
    </row>
    <row r="13" spans="2:13" ht="13.5" customHeight="1">
      <c r="B13" s="6">
        <v>100</v>
      </c>
      <c r="C13" s="6" t="s">
        <v>8</v>
      </c>
      <c r="D13" s="6">
        <v>8</v>
      </c>
      <c r="G13" s="25" t="s">
        <v>17</v>
      </c>
      <c r="H13" s="8">
        <v>0.09027777777777778</v>
      </c>
      <c r="I13" s="7"/>
      <c r="J13" s="1" t="s">
        <v>29</v>
      </c>
      <c r="M13" s="6">
        <f t="shared" si="0"/>
        <v>800</v>
      </c>
    </row>
    <row r="14" spans="1:13" ht="13.5" customHeight="1">
      <c r="A14" s="3" t="s">
        <v>27</v>
      </c>
      <c r="B14" s="6">
        <v>100</v>
      </c>
      <c r="G14" s="25"/>
      <c r="H14" s="8"/>
      <c r="I14" s="7"/>
      <c r="M14" s="6">
        <f t="shared" si="0"/>
        <v>100</v>
      </c>
    </row>
    <row r="15" spans="1:13" ht="13.5" customHeight="1">
      <c r="A15" s="3" t="s">
        <v>30</v>
      </c>
      <c r="B15" s="6">
        <v>50</v>
      </c>
      <c r="C15" s="6" t="s">
        <v>8</v>
      </c>
      <c r="D15" s="6">
        <v>16</v>
      </c>
      <c r="G15" s="25" t="s">
        <v>17</v>
      </c>
      <c r="H15" s="8">
        <v>0.04861111111111111</v>
      </c>
      <c r="I15" s="7" t="s">
        <v>18</v>
      </c>
      <c r="M15" s="6">
        <f t="shared" si="0"/>
        <v>800</v>
      </c>
    </row>
    <row r="16" spans="1:13" ht="13.5" customHeight="1">
      <c r="A16" s="3" t="s">
        <v>15</v>
      </c>
      <c r="B16" s="6">
        <v>200</v>
      </c>
      <c r="G16" s="25"/>
      <c r="H16" s="8"/>
      <c r="I16" s="7"/>
      <c r="M16" s="6">
        <f t="shared" si="0"/>
        <v>200</v>
      </c>
    </row>
    <row r="17" spans="1:12" ht="13.5" customHeight="1">
      <c r="A17" s="13" t="s">
        <v>3</v>
      </c>
      <c r="B17" s="19">
        <f>SUM(M9:M16)</f>
        <v>4750</v>
      </c>
      <c r="C17" s="14" t="s">
        <v>4</v>
      </c>
      <c r="D17" s="2"/>
      <c r="E17" s="2"/>
      <c r="F17" s="2"/>
      <c r="G17" s="25"/>
      <c r="H17" s="15"/>
      <c r="I17" s="16"/>
      <c r="J17" s="17"/>
      <c r="K17" s="16"/>
      <c r="L17" s="2"/>
    </row>
    <row r="18" spans="1:12" ht="13.5" customHeight="1" thickBot="1">
      <c r="A18" s="18" t="s">
        <v>5</v>
      </c>
      <c r="B18" s="45" t="s">
        <v>31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ht="13.5" customHeight="1" thickTop="1"/>
    <row r="20" spans="1:12" ht="13.5" customHeight="1" thickBot="1">
      <c r="A20" s="44">
        <f>A1+2</f>
        <v>40177</v>
      </c>
      <c r="B20" s="44"/>
      <c r="C20" s="44"/>
      <c r="D20" s="44"/>
      <c r="E20" s="43" t="str">
        <f>TEXT(A20,"（aaa）")</f>
        <v>(水)</v>
      </c>
      <c r="F20" s="43"/>
      <c r="G20" s="9"/>
      <c r="H20" s="10"/>
      <c r="I20" s="11" t="s">
        <v>16</v>
      </c>
      <c r="J20" s="23" t="s">
        <v>33</v>
      </c>
      <c r="K20" s="22">
        <v>0.8194444444444445</v>
      </c>
      <c r="L20" s="22">
        <v>0.8611111111111112</v>
      </c>
    </row>
    <row r="21" spans="1:13" ht="13.5" customHeight="1" thickTop="1">
      <c r="A21" s="3" t="s">
        <v>7</v>
      </c>
      <c r="B21" s="6">
        <v>400</v>
      </c>
      <c r="C21" s="6" t="s">
        <v>8</v>
      </c>
      <c r="D21" s="6">
        <v>4</v>
      </c>
      <c r="G21" s="25"/>
      <c r="I21" s="7" t="s">
        <v>34</v>
      </c>
      <c r="M21" s="6">
        <f>IF(F21&gt;1,B21*D21*F21,IF(D21&gt;1,B21*D21,B21))</f>
        <v>1600</v>
      </c>
    </row>
    <row r="22" spans="1:13" ht="13.5" customHeight="1">
      <c r="A22" s="3" t="s">
        <v>19</v>
      </c>
      <c r="B22" s="6">
        <v>100</v>
      </c>
      <c r="C22" s="6" t="s">
        <v>6</v>
      </c>
      <c r="D22" s="6">
        <v>10</v>
      </c>
      <c r="G22" s="25" t="s">
        <v>22</v>
      </c>
      <c r="H22" s="8">
        <v>0.06944444444444443</v>
      </c>
      <c r="I22" s="7"/>
      <c r="J22" s="1" t="s">
        <v>35</v>
      </c>
      <c r="M22" s="6">
        <f>IF(F22&gt;1,B22*D22*F22,IF(D22&gt;1,B22*D22,B22))</f>
        <v>1000</v>
      </c>
    </row>
    <row r="23" spans="1:13" ht="13.5" customHeight="1">
      <c r="A23" s="3" t="s">
        <v>15</v>
      </c>
      <c r="B23" s="6">
        <v>400</v>
      </c>
      <c r="G23" s="25"/>
      <c r="H23" s="8"/>
      <c r="I23" s="7"/>
      <c r="M23" s="6">
        <f>IF(F23&gt;1,B23*D23*F23,IF(D23&gt;1,B23*D23,B23))</f>
        <v>400</v>
      </c>
    </row>
    <row r="24" spans="1:12" ht="13.5" customHeight="1">
      <c r="A24" s="13" t="s">
        <v>3</v>
      </c>
      <c r="B24" s="19">
        <f>SUM(M21:M23)</f>
        <v>3000</v>
      </c>
      <c r="C24" s="14" t="s">
        <v>4</v>
      </c>
      <c r="D24" s="2"/>
      <c r="E24" s="2"/>
      <c r="F24" s="2"/>
      <c r="G24" s="25"/>
      <c r="H24" s="15"/>
      <c r="I24" s="16"/>
      <c r="J24" s="17"/>
      <c r="K24" s="16"/>
      <c r="L24" s="2"/>
    </row>
    <row r="25" spans="1:12" ht="13.5" customHeight="1" thickBot="1">
      <c r="A25" s="18" t="s">
        <v>5</v>
      </c>
      <c r="B25" s="45" t="s">
        <v>36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ht="13.5" customHeight="1" thickTop="1"/>
    <row r="27" spans="1:12" ht="13.5" customHeight="1" thickBot="1">
      <c r="A27" s="44">
        <f>A1+3</f>
        <v>40178</v>
      </c>
      <c r="B27" s="44"/>
      <c r="C27" s="44"/>
      <c r="D27" s="44"/>
      <c r="E27" s="43" t="str">
        <f>TEXT(A27,"（aaa）")</f>
        <v>(木)</v>
      </c>
      <c r="F27" s="43"/>
      <c r="G27" s="9"/>
      <c r="H27" s="10"/>
      <c r="I27" s="11" t="s">
        <v>0</v>
      </c>
      <c r="J27" s="12"/>
      <c r="K27" s="22"/>
      <c r="L27" s="22"/>
    </row>
    <row r="28" spans="7:13" ht="13.5" customHeight="1" thickTop="1">
      <c r="G28" s="25"/>
      <c r="I28" s="7"/>
      <c r="M28" s="6">
        <f>IF(F28&gt;1,B28*D28*F28,IF(D28&gt;1,B28*D28,B28))</f>
        <v>0</v>
      </c>
    </row>
    <row r="29" spans="7:13" ht="13.5" customHeight="1">
      <c r="G29" s="25"/>
      <c r="H29" s="8"/>
      <c r="I29" s="7"/>
      <c r="M29" s="6">
        <f>IF(F29&gt;1,B29*D29*F29,IF(D29&gt;1,B29*D29,B29))</f>
        <v>0</v>
      </c>
    </row>
    <row r="30" spans="7:13" ht="13.5" customHeight="1">
      <c r="G30" s="25"/>
      <c r="H30" s="8"/>
      <c r="I30" s="7"/>
      <c r="M30" s="6">
        <f>IF(F30&gt;1,B30*D30*F30,IF(D30&gt;1,B30*D30,B30))</f>
        <v>0</v>
      </c>
    </row>
    <row r="31" spans="1:12" ht="13.5" customHeight="1">
      <c r="A31" s="13" t="s">
        <v>3</v>
      </c>
      <c r="B31" s="19">
        <f>SUM(M28:M29)</f>
        <v>0</v>
      </c>
      <c r="C31" s="14" t="s">
        <v>4</v>
      </c>
      <c r="D31" s="2"/>
      <c r="E31" s="2"/>
      <c r="F31" s="2"/>
      <c r="G31" s="25"/>
      <c r="H31" s="15"/>
      <c r="I31" s="16"/>
      <c r="J31" s="17"/>
      <c r="K31" s="16"/>
      <c r="L31" s="2"/>
    </row>
    <row r="32" spans="1:12" ht="13.5" customHeight="1" thickBot="1">
      <c r="A32" s="18" t="s">
        <v>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ht="13.5" customHeight="1" thickTop="1"/>
    <row r="34" spans="1:12" ht="13.5" customHeight="1" thickBot="1">
      <c r="A34" s="44">
        <f>A1+4</f>
        <v>40179</v>
      </c>
      <c r="B34" s="44"/>
      <c r="C34" s="44"/>
      <c r="D34" s="44"/>
      <c r="E34" s="43" t="str">
        <f>TEXT(A34,"（aaa）")</f>
        <v>(金)</v>
      </c>
      <c r="F34" s="43"/>
      <c r="G34" s="9"/>
      <c r="H34" s="10"/>
      <c r="I34" s="11" t="s">
        <v>0</v>
      </c>
      <c r="J34" s="23"/>
      <c r="K34" s="22"/>
      <c r="L34" s="22"/>
    </row>
    <row r="35" spans="7:13" ht="13.5" customHeight="1" thickTop="1">
      <c r="G35" s="25"/>
      <c r="I35" s="7"/>
      <c r="M35" s="6">
        <f>IF(F35&gt;1,B35*D35*F35,IF(D35&gt;1,B35*D35,B35))</f>
        <v>0</v>
      </c>
    </row>
    <row r="36" spans="7:13" ht="13.5" customHeight="1">
      <c r="G36" s="25"/>
      <c r="H36" s="8"/>
      <c r="I36" s="7"/>
      <c r="M36" s="6">
        <f>IF(F36&gt;1,B36*D36*F36,IF(D36&gt;1,B36*D36,B36))</f>
        <v>0</v>
      </c>
    </row>
    <row r="37" spans="7:13" ht="13.5" customHeight="1">
      <c r="G37" s="25"/>
      <c r="H37" s="8"/>
      <c r="I37" s="7"/>
      <c r="M37" s="6">
        <f>IF(F37&gt;1,B37*D37*F37,IF(D37&gt;1,B37*D37,B37))</f>
        <v>0</v>
      </c>
    </row>
    <row r="38" spans="7:13" ht="13.5" customHeight="1">
      <c r="G38" s="25"/>
      <c r="H38" s="8"/>
      <c r="I38" s="7"/>
      <c r="M38" s="6">
        <f>IF(F38&gt;1,B38*D38*F38,IF(D38&gt;1,B38*D38,B38))</f>
        <v>0</v>
      </c>
    </row>
    <row r="39" spans="7:14" ht="13.5" customHeight="1">
      <c r="G39" s="25"/>
      <c r="H39" s="8"/>
      <c r="I39" s="7"/>
      <c r="M39" s="6">
        <f>IF(F39&gt;1,B39*D39*F39,IF(D39&gt;1,B39*D39,B39))</f>
        <v>0</v>
      </c>
      <c r="N39" s="29"/>
    </row>
    <row r="40" spans="1:12" ht="13.5" customHeight="1">
      <c r="A40" s="13" t="s">
        <v>11</v>
      </c>
      <c r="B40" s="19">
        <f>SUM(M35:M39)</f>
        <v>0</v>
      </c>
      <c r="C40" s="14" t="s">
        <v>12</v>
      </c>
      <c r="D40" s="2"/>
      <c r="E40" s="2"/>
      <c r="F40" s="2"/>
      <c r="G40" s="25"/>
      <c r="H40" s="15"/>
      <c r="I40" s="16"/>
      <c r="J40" s="17"/>
      <c r="K40" s="16"/>
      <c r="L40" s="2"/>
    </row>
    <row r="41" spans="1:13" s="5" customFormat="1" ht="13.5" customHeight="1" thickBot="1">
      <c r="A41" s="18" t="s">
        <v>13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6"/>
    </row>
    <row r="42" ht="13.5" customHeight="1" thickTop="1"/>
    <row r="43" spans="1:12" ht="13.5" customHeight="1" thickBot="1">
      <c r="A43" s="44">
        <f>A1+5</f>
        <v>40180</v>
      </c>
      <c r="B43" s="44"/>
      <c r="C43" s="44"/>
      <c r="D43" s="44"/>
      <c r="E43" s="43" t="str">
        <f>TEXT(A43,"（aaa）")</f>
        <v>(土)</v>
      </c>
      <c r="F43" s="43"/>
      <c r="G43" s="9"/>
      <c r="H43" s="10"/>
      <c r="I43" s="11" t="s">
        <v>0</v>
      </c>
      <c r="J43" s="12"/>
      <c r="K43" s="22"/>
      <c r="L43" s="22"/>
    </row>
    <row r="44" spans="8:13" ht="13.5" customHeight="1" thickTop="1">
      <c r="H44" s="8"/>
      <c r="I44" s="42"/>
      <c r="K44" s="6"/>
      <c r="M44" s="6">
        <f>IF(F44&gt;1,B44*D44*F44,IF(D44&gt;1,B44*D44,B44))</f>
        <v>0</v>
      </c>
    </row>
    <row r="45" spans="8:13" ht="13.5" customHeight="1">
      <c r="H45" s="8"/>
      <c r="I45" s="42"/>
      <c r="J45" s="33"/>
      <c r="K45" s="6"/>
      <c r="M45" s="6">
        <f>IF(F45&gt;1,B45*D45*F45,IF(D45&gt;1,B45*D45,B45))</f>
        <v>0</v>
      </c>
    </row>
    <row r="46" spans="9:13" ht="13.5" customHeight="1">
      <c r="I46" s="7"/>
      <c r="J46" s="32"/>
      <c r="K46" s="30"/>
      <c r="L46" s="30"/>
      <c r="M46" s="6">
        <f>IF(F46&gt;1,B46*D46*F46,IF(D46&gt;1,B46*D46,B46))</f>
        <v>0</v>
      </c>
    </row>
    <row r="47" spans="1:12" ht="13.5" customHeight="1">
      <c r="A47" s="13" t="s">
        <v>9</v>
      </c>
      <c r="B47" s="19">
        <f>SUM(M44:M46)</f>
        <v>0</v>
      </c>
      <c r="C47" s="14" t="s">
        <v>10</v>
      </c>
      <c r="D47" s="2"/>
      <c r="E47" s="2"/>
      <c r="F47" s="2"/>
      <c r="G47" s="13"/>
      <c r="H47" s="15"/>
      <c r="I47" s="26"/>
      <c r="J47" s="27"/>
      <c r="K47" s="28"/>
      <c r="L47" s="28"/>
    </row>
    <row r="48" spans="1:12" ht="13.5" customHeight="1" thickBot="1">
      <c r="A48" s="18" t="s">
        <v>14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ht="13.5" customHeight="1" thickTop="1"/>
    <row r="50" spans="1:12" ht="13.5" customHeight="1" thickBot="1">
      <c r="A50" s="44">
        <f>A1+6</f>
        <v>40181</v>
      </c>
      <c r="B50" s="44"/>
      <c r="C50" s="44"/>
      <c r="D50" s="44"/>
      <c r="E50" s="43" t="str">
        <f>TEXT(A50,"（aaa）")</f>
        <v>(日)</v>
      </c>
      <c r="F50" s="43"/>
      <c r="G50" s="9"/>
      <c r="H50" s="10"/>
      <c r="I50" s="11" t="s">
        <v>0</v>
      </c>
      <c r="J50" s="21"/>
      <c r="K50" s="22"/>
      <c r="L50" s="22"/>
    </row>
    <row r="51" spans="9:13" ht="13.5" customHeight="1" thickTop="1">
      <c r="I51" s="6"/>
      <c r="K51" s="6"/>
      <c r="M51" s="6">
        <f>IF(F51&gt;1,B51*D51*F51,IF(D51&gt;1,B51*D51,B51))</f>
        <v>0</v>
      </c>
    </row>
    <row r="52" spans="1:13" ht="13.5" customHeight="1">
      <c r="A52" s="34"/>
      <c r="B52" s="31"/>
      <c r="C52" s="31"/>
      <c r="D52" s="31"/>
      <c r="E52" s="31"/>
      <c r="F52" s="31"/>
      <c r="G52" s="34"/>
      <c r="H52" s="36"/>
      <c r="I52" s="31"/>
      <c r="J52" s="37"/>
      <c r="K52" s="35"/>
      <c r="L52" s="35"/>
      <c r="M52" s="6">
        <f>IF(F52&gt;1,B52*D52*F52,IF(D52&gt;1,B52*D52,B52))</f>
        <v>0</v>
      </c>
    </row>
    <row r="53" spans="1:12" ht="13.5" customHeight="1">
      <c r="A53" s="13" t="s">
        <v>9</v>
      </c>
      <c r="B53" s="38">
        <f>SUM(M51:M52)</f>
        <v>0</v>
      </c>
      <c r="C53" s="39" t="s">
        <v>10</v>
      </c>
      <c r="D53" s="31"/>
      <c r="E53" s="31"/>
      <c r="F53" s="31"/>
      <c r="G53" s="34"/>
      <c r="H53" s="36"/>
      <c r="I53" s="40"/>
      <c r="J53" s="41"/>
      <c r="K53" s="35"/>
      <c r="L53" s="35"/>
    </row>
    <row r="54" spans="1:12" ht="13.5" customHeight="1" thickBot="1">
      <c r="A54" s="18" t="s">
        <v>14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9:11" ht="13.5" customHeight="1" thickTop="1">
      <c r="I55" s="7"/>
      <c r="K55" s="6"/>
    </row>
    <row r="56" spans="9:10" ht="13.5" customHeight="1">
      <c r="I56" s="24" t="s">
        <v>1</v>
      </c>
      <c r="J56" s="20">
        <f>SUM(B5,B17,B24,B31,B40,B47,B53)</f>
        <v>8650</v>
      </c>
    </row>
  </sheetData>
  <mergeCells count="21">
    <mergeCell ref="B25:L25"/>
    <mergeCell ref="A27:D27"/>
    <mergeCell ref="B32:L32"/>
    <mergeCell ref="B54:L54"/>
    <mergeCell ref="A43:D43"/>
    <mergeCell ref="E43:F43"/>
    <mergeCell ref="B48:L48"/>
    <mergeCell ref="A50:D50"/>
    <mergeCell ref="E50:F50"/>
    <mergeCell ref="E1:F1"/>
    <mergeCell ref="E8:F8"/>
    <mergeCell ref="A20:D20"/>
    <mergeCell ref="E20:F20"/>
    <mergeCell ref="A1:D1"/>
    <mergeCell ref="A8:D8"/>
    <mergeCell ref="B6:L6"/>
    <mergeCell ref="B18:L18"/>
    <mergeCell ref="E34:F34"/>
    <mergeCell ref="A34:D34"/>
    <mergeCell ref="E27:F27"/>
    <mergeCell ref="B41:L41"/>
  </mergeCells>
  <dataValidations count="2">
    <dataValidation allowBlank="1" showInputMessage="1" showErrorMessage="1" imeMode="off" sqref="B55:H55 B51:H53 H46 B47:H47 B46:F46 B44:H45 B9:H17 B2:H5 B35:H40 B21:H24 B28:H31"/>
    <dataValidation type="list" allowBlank="1" showInputMessage="1" showErrorMessage="1" imeMode="off" sqref="G46">
      <formula1>#REF!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Hirae</dc:creator>
  <cp:keywords/>
  <dc:description/>
  <cp:lastModifiedBy>Hirae</cp:lastModifiedBy>
  <cp:lastPrinted>2010-01-06T12:53:19Z</cp:lastPrinted>
  <dcterms:created xsi:type="dcterms:W3CDTF">2007-11-12T01:31:50Z</dcterms:created>
  <dcterms:modified xsi:type="dcterms:W3CDTF">2010-01-06T12:55:30Z</dcterms:modified>
  <cp:category/>
  <cp:version/>
  <cp:contentType/>
  <cp:contentStatus/>
</cp:coreProperties>
</file>